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0095" tabRatio="1000"/>
  </bookViews>
  <sheets>
    <sheet name="Forecast 1 - no growth" sheetId="1" r:id="rId1"/>
    <sheet name="Forecast 2 - 2% real growth" sheetId="2" r:id="rId2"/>
    <sheet name="Forecast 3 - Retire at 62 FAIL" sheetId="6" r:id="rId3"/>
    <sheet name="Forecast 4 Retire at 62 SUCCESS" sheetId="3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2" i="2"/>
  <c r="E2" i="1"/>
  <c r="D32" i="6" l="1"/>
  <c r="D31" i="6"/>
  <c r="D30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4" i="6"/>
  <c r="D4" i="6"/>
  <c r="G3" i="6"/>
  <c r="D3" i="6"/>
  <c r="G2" i="6"/>
  <c r="E2" i="6"/>
  <c r="D2" i="6"/>
  <c r="E3" i="6" l="1"/>
  <c r="E4" i="6" s="1"/>
  <c r="E5" i="6" s="1"/>
  <c r="E6" i="6" s="1"/>
  <c r="E7" i="6"/>
  <c r="E8" i="6" s="1"/>
  <c r="E9" i="6" s="1"/>
  <c r="E10" i="6" s="1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G16" i="3"/>
  <c r="D16" i="3"/>
  <c r="G15" i="3"/>
  <c r="D15" i="3"/>
  <c r="G14" i="3"/>
  <c r="D14" i="3"/>
  <c r="G13" i="3"/>
  <c r="D13" i="3"/>
  <c r="G12" i="3"/>
  <c r="D12" i="3"/>
  <c r="G11" i="3"/>
  <c r="D11" i="3"/>
  <c r="G10" i="3"/>
  <c r="D10" i="3"/>
  <c r="G9" i="3"/>
  <c r="D9" i="3"/>
  <c r="G8" i="3"/>
  <c r="D8" i="3"/>
  <c r="G7" i="3"/>
  <c r="D7" i="3"/>
  <c r="G6" i="3"/>
  <c r="D6" i="3"/>
  <c r="G5" i="3"/>
  <c r="D5" i="3"/>
  <c r="G4" i="3"/>
  <c r="D4" i="3"/>
  <c r="G3" i="3"/>
  <c r="D3" i="3"/>
  <c r="G2" i="3"/>
  <c r="E2" i="3"/>
  <c r="D2" i="3"/>
  <c r="E11" i="6" l="1"/>
  <c r="E3" i="3"/>
  <c r="D32" i="2"/>
  <c r="D31" i="2"/>
  <c r="D30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G3" i="2"/>
  <c r="D3" i="2"/>
  <c r="G2" i="2"/>
  <c r="D2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2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12" i="6"/>
  <c r="E4" i="3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1" i="2" l="1"/>
  <c r="E13" i="6"/>
  <c r="E5" i="3"/>
  <c r="E29" i="1"/>
  <c r="E30" i="1" s="1"/>
  <c r="E31" i="1" s="1"/>
  <c r="E32" i="1" s="1"/>
  <c r="E22" i="2" l="1"/>
  <c r="E14" i="6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23" i="2" l="1"/>
  <c r="E15" i="6"/>
  <c r="E18" i="3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24" i="2" l="1"/>
  <c r="E16" i="6"/>
  <c r="E25" i="2" l="1"/>
  <c r="E17" i="6"/>
  <c r="E26" i="2" l="1"/>
  <c r="E18" i="6"/>
  <c r="E27" i="2" l="1"/>
  <c r="E19" i="6"/>
  <c r="E28" i="2" l="1"/>
  <c r="E20" i="6"/>
  <c r="E29" i="2" l="1"/>
  <c r="E21" i="6"/>
  <c r="E30" i="2" l="1"/>
  <c r="E22" i="6"/>
  <c r="E31" i="2" l="1"/>
  <c r="E23" i="6"/>
  <c r="E32" i="2" l="1"/>
  <c r="E24" i="6"/>
  <c r="E25" i="6" l="1"/>
  <c r="E26" i="6" l="1"/>
  <c r="E27" i="6" l="1"/>
  <c r="E28" i="6" l="1"/>
  <c r="E29" i="6" l="1"/>
  <c r="E30" i="6" l="1"/>
  <c r="E31" i="6" l="1"/>
  <c r="E32" i="6" l="1"/>
</calcChain>
</file>

<file path=xl/sharedStrings.xml><?xml version="1.0" encoding="utf-8"?>
<sst xmlns="http://schemas.openxmlformats.org/spreadsheetml/2006/main" count="56" uniqueCount="15">
  <si>
    <t>Age</t>
  </si>
  <si>
    <t>Retirement</t>
  </si>
  <si>
    <t>State pension</t>
  </si>
  <si>
    <t>Main residence</t>
  </si>
  <si>
    <t>Starting pension fund</t>
  </si>
  <si>
    <t>Debt</t>
  </si>
  <si>
    <t>Real growth</t>
  </si>
  <si>
    <t>Rent</t>
  </si>
  <si>
    <t>Expenditure</t>
  </si>
  <si>
    <t>Income from employment, then state pension</t>
  </si>
  <si>
    <t>Income shortfall or surplus</t>
  </si>
  <si>
    <t>Assets for income (Pensions, ISAs, etc)</t>
  </si>
  <si>
    <t>Non-income assets (Main Residence, etc)</t>
  </si>
  <si>
    <t xml:space="preserve">One-off expenditure </t>
  </si>
  <si>
    <t xml:space="preserve">One-off receipts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</si>
</sst>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164" formatCode="&quot;£&quot;#,##0"/>
    <numFmt numFmtId="165" formatCode="0.0%"/>
    <numFmt numFmtId="166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6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164" fontId="0" fillId="0" borderId="0" xfId="0" applyNumberFormat="1" applyFont="1"/>
    <xf numFmtId="0" fontId="0" fillId="0" borderId="0" xfId="0" applyFont="1"/>
    <xf numFmtId="0" fontId="1" fillId="2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3" borderId="0" xfId="0" applyFont="1" applyFill="1"/>
    <xf numFmtId="0" fontId="1" fillId="0" borderId="0" xfId="0" applyFont="1" applyAlignment="1">
      <alignment horizontal="center" vertical="center" wrapText="1"/>
    </xf>
    <xf numFmtId="166" fontId="0" fillId="0" borderId="0" xfId="0" applyNumberFormat="1"/>
    <xf numFmtId="0" fontId="1" fillId="3" borderId="0" xfId="0" applyFont="1" applyFill="1" applyAlignment="1">
      <alignment horizontal="right"/>
    </xf>
    <xf numFmtId="0" fontId="0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C27" sqref="C27"/>
    </sheetView>
  </sheetViews>
  <sheetFormatPr defaultRowHeight="15" x14ac:dyDescent="0.25"/>
  <cols>
    <col min="1" max="1" width="10.5703125" style="3" customWidth="1"/>
    <col min="2" max="2" width="15.7109375" customWidth="1"/>
    <col min="3" max="3" width="25.140625" customWidth="1"/>
    <col min="4" max="4" width="17.5703125" customWidth="1"/>
    <col min="5" max="5" width="27.5703125" style="3" customWidth="1"/>
    <col min="6" max="6" width="11" style="7" customWidth="1"/>
    <col min="7" max="7" width="21.85546875" customWidth="1"/>
    <col min="8" max="8" width="16.5703125" customWidth="1"/>
    <col min="9" max="9" width="12" customWidth="1"/>
    <col min="10" max="10" width="18.5703125" bestFit="1" customWidth="1"/>
  </cols>
  <sheetData>
    <row r="1" spans="1:11" s="13" customFormat="1" ht="30" x14ac:dyDescent="0.25">
      <c r="A1" s="8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5</v>
      </c>
      <c r="G1" s="8" t="s">
        <v>12</v>
      </c>
      <c r="H1" s="8" t="s">
        <v>13</v>
      </c>
      <c r="I1" s="8" t="s">
        <v>14</v>
      </c>
    </row>
    <row r="2" spans="1:11" x14ac:dyDescent="0.25">
      <c r="A2" s="12">
        <v>54</v>
      </c>
      <c r="B2" s="9">
        <v>45000</v>
      </c>
      <c r="C2" s="9">
        <v>45000</v>
      </c>
      <c r="D2" s="9">
        <f>SUM(C2-B2)</f>
        <v>0</v>
      </c>
      <c r="E2" s="10">
        <f>B36</f>
        <v>200000</v>
      </c>
      <c r="F2" s="11">
        <v>0</v>
      </c>
      <c r="G2" s="9">
        <f t="shared" ref="G2:G28" si="0">$B$35</f>
        <v>300000</v>
      </c>
      <c r="H2" s="9"/>
      <c r="I2" s="9"/>
      <c r="J2" s="2"/>
      <c r="K2" s="2"/>
    </row>
    <row r="3" spans="1:11" x14ac:dyDescent="0.25">
      <c r="A3" s="12">
        <v>55</v>
      </c>
      <c r="B3" s="9">
        <v>45000</v>
      </c>
      <c r="C3" s="9">
        <v>45000</v>
      </c>
      <c r="D3" s="9">
        <f t="shared" ref="D3:D32" si="1">SUM(C3-B3)</f>
        <v>0</v>
      </c>
      <c r="E3" s="10">
        <f t="shared" ref="E3:E28" si="2">SUM(E2+D3+I3)-(H3)</f>
        <v>200000</v>
      </c>
      <c r="F3" s="11">
        <v>0</v>
      </c>
      <c r="G3" s="9">
        <f t="shared" si="0"/>
        <v>300000</v>
      </c>
      <c r="H3" s="9"/>
      <c r="I3" s="9"/>
      <c r="J3" s="2"/>
      <c r="K3" s="2"/>
    </row>
    <row r="4" spans="1:11" x14ac:dyDescent="0.25">
      <c r="A4" s="12">
        <v>56</v>
      </c>
      <c r="B4" s="9">
        <v>45000</v>
      </c>
      <c r="C4" s="9">
        <v>45000</v>
      </c>
      <c r="D4" s="9">
        <f t="shared" si="1"/>
        <v>0</v>
      </c>
      <c r="E4" s="10">
        <f t="shared" si="2"/>
        <v>200000</v>
      </c>
      <c r="F4" s="11">
        <v>0</v>
      </c>
      <c r="G4" s="9">
        <f t="shared" si="0"/>
        <v>300000</v>
      </c>
      <c r="H4" s="9"/>
      <c r="I4" s="9"/>
      <c r="J4" s="2"/>
      <c r="K4" s="2"/>
    </row>
    <row r="5" spans="1:11" x14ac:dyDescent="0.25">
      <c r="A5" s="12">
        <v>57</v>
      </c>
      <c r="B5" s="9">
        <v>45000</v>
      </c>
      <c r="C5" s="9">
        <v>45000</v>
      </c>
      <c r="D5" s="9">
        <f t="shared" si="1"/>
        <v>0</v>
      </c>
      <c r="E5" s="10">
        <f t="shared" si="2"/>
        <v>200000</v>
      </c>
      <c r="F5" s="11">
        <v>0</v>
      </c>
      <c r="G5" s="9">
        <f t="shared" si="0"/>
        <v>300000</v>
      </c>
      <c r="H5" s="9"/>
      <c r="I5" s="9"/>
      <c r="J5" s="2"/>
      <c r="K5" s="2"/>
    </row>
    <row r="6" spans="1:11" x14ac:dyDescent="0.25">
      <c r="A6" s="12">
        <v>58</v>
      </c>
      <c r="B6" s="9">
        <v>45000</v>
      </c>
      <c r="C6" s="9">
        <v>45000</v>
      </c>
      <c r="D6" s="9">
        <f t="shared" si="1"/>
        <v>0</v>
      </c>
      <c r="E6" s="10">
        <f t="shared" si="2"/>
        <v>200000</v>
      </c>
      <c r="F6" s="11">
        <v>0</v>
      </c>
      <c r="G6" s="9">
        <f t="shared" si="0"/>
        <v>300000</v>
      </c>
      <c r="H6" s="9"/>
      <c r="I6" s="9"/>
      <c r="J6" s="2"/>
      <c r="K6" s="2"/>
    </row>
    <row r="7" spans="1:11" x14ac:dyDescent="0.25">
      <c r="A7" s="12">
        <v>59</v>
      </c>
      <c r="B7" s="9">
        <v>35000</v>
      </c>
      <c r="C7" s="9">
        <v>50000</v>
      </c>
      <c r="D7" s="9">
        <f t="shared" si="1"/>
        <v>15000</v>
      </c>
      <c r="E7" s="10">
        <f t="shared" si="2"/>
        <v>215000</v>
      </c>
      <c r="F7" s="11">
        <v>0</v>
      </c>
      <c r="G7" s="9">
        <f t="shared" si="0"/>
        <v>300000</v>
      </c>
      <c r="H7" s="9"/>
      <c r="I7" s="9"/>
      <c r="J7" s="2"/>
      <c r="K7" s="2"/>
    </row>
    <row r="8" spans="1:11" x14ac:dyDescent="0.25">
      <c r="A8" s="12">
        <v>60</v>
      </c>
      <c r="B8" s="9">
        <v>35000</v>
      </c>
      <c r="C8" s="9">
        <v>50000</v>
      </c>
      <c r="D8" s="9">
        <f t="shared" si="1"/>
        <v>15000</v>
      </c>
      <c r="E8" s="10">
        <f t="shared" si="2"/>
        <v>230000</v>
      </c>
      <c r="F8" s="11">
        <v>0</v>
      </c>
      <c r="G8" s="9">
        <f t="shared" si="0"/>
        <v>300000</v>
      </c>
      <c r="H8" s="9"/>
      <c r="I8" s="9"/>
      <c r="J8" s="2"/>
      <c r="K8" s="2"/>
    </row>
    <row r="9" spans="1:11" x14ac:dyDescent="0.25">
      <c r="A9" s="12">
        <v>61</v>
      </c>
      <c r="B9" s="9">
        <v>35000</v>
      </c>
      <c r="C9" s="9">
        <v>50000</v>
      </c>
      <c r="D9" s="9">
        <f t="shared" si="1"/>
        <v>15000</v>
      </c>
      <c r="E9" s="10">
        <f t="shared" si="2"/>
        <v>245000</v>
      </c>
      <c r="F9" s="11">
        <v>0</v>
      </c>
      <c r="G9" s="9">
        <f t="shared" si="0"/>
        <v>300000</v>
      </c>
      <c r="H9" s="9"/>
      <c r="I9" s="9"/>
      <c r="J9" s="2"/>
      <c r="K9" s="2"/>
    </row>
    <row r="10" spans="1:11" x14ac:dyDescent="0.25">
      <c r="A10" s="12">
        <v>62</v>
      </c>
      <c r="B10" s="9">
        <v>35000</v>
      </c>
      <c r="C10" s="9">
        <v>50000</v>
      </c>
      <c r="D10" s="9">
        <f t="shared" si="1"/>
        <v>15000</v>
      </c>
      <c r="E10" s="10">
        <f t="shared" si="2"/>
        <v>260000</v>
      </c>
      <c r="F10" s="11">
        <v>0</v>
      </c>
      <c r="G10" s="9">
        <f t="shared" si="0"/>
        <v>300000</v>
      </c>
      <c r="H10" s="9"/>
      <c r="I10" s="9"/>
      <c r="J10" s="2"/>
      <c r="K10" s="2"/>
    </row>
    <row r="11" spans="1:11" x14ac:dyDescent="0.25">
      <c r="A11" s="12">
        <v>63</v>
      </c>
      <c r="B11" s="9">
        <v>35000</v>
      </c>
      <c r="C11" s="9">
        <v>50000</v>
      </c>
      <c r="D11" s="9">
        <f t="shared" si="1"/>
        <v>15000</v>
      </c>
      <c r="E11" s="10">
        <f t="shared" si="2"/>
        <v>260000</v>
      </c>
      <c r="F11" s="11">
        <v>0</v>
      </c>
      <c r="G11" s="9">
        <f t="shared" si="0"/>
        <v>300000</v>
      </c>
      <c r="H11" s="9">
        <v>15000</v>
      </c>
      <c r="I11" s="9"/>
      <c r="J11" s="2"/>
      <c r="K11" s="2"/>
    </row>
    <row r="12" spans="1:11" x14ac:dyDescent="0.25">
      <c r="A12" s="12">
        <v>64</v>
      </c>
      <c r="B12" s="9">
        <v>35000</v>
      </c>
      <c r="C12" s="9">
        <v>50000</v>
      </c>
      <c r="D12" s="9">
        <f t="shared" si="1"/>
        <v>15000</v>
      </c>
      <c r="E12" s="10">
        <f t="shared" si="2"/>
        <v>275000</v>
      </c>
      <c r="F12" s="11">
        <v>0</v>
      </c>
      <c r="G12" s="9">
        <f t="shared" si="0"/>
        <v>300000</v>
      </c>
      <c r="H12" s="9"/>
      <c r="I12" s="9"/>
      <c r="J12" s="2"/>
      <c r="K12" s="2"/>
    </row>
    <row r="13" spans="1:11" x14ac:dyDescent="0.25">
      <c r="A13" s="12" t="s">
        <v>1</v>
      </c>
      <c r="B13" s="9">
        <v>50000</v>
      </c>
      <c r="C13" s="9">
        <v>0</v>
      </c>
      <c r="D13" s="9">
        <f t="shared" si="1"/>
        <v>-50000</v>
      </c>
      <c r="E13" s="10">
        <f t="shared" si="2"/>
        <v>225000</v>
      </c>
      <c r="F13" s="11">
        <v>0</v>
      </c>
      <c r="G13" s="9">
        <f t="shared" si="0"/>
        <v>300000</v>
      </c>
      <c r="H13" s="9"/>
      <c r="I13" s="9"/>
      <c r="J13" s="2"/>
      <c r="K13" s="2"/>
    </row>
    <row r="14" spans="1:11" x14ac:dyDescent="0.25">
      <c r="A14" s="12">
        <v>66</v>
      </c>
      <c r="B14" s="9">
        <v>45000</v>
      </c>
      <c r="C14" s="9">
        <v>0</v>
      </c>
      <c r="D14" s="9">
        <f t="shared" si="1"/>
        <v>-45000</v>
      </c>
      <c r="E14" s="10">
        <f t="shared" si="2"/>
        <v>180000</v>
      </c>
      <c r="F14" s="11">
        <v>0</v>
      </c>
      <c r="G14" s="9">
        <f t="shared" si="0"/>
        <v>300000</v>
      </c>
      <c r="H14" s="9"/>
      <c r="I14" s="9"/>
      <c r="J14" s="2"/>
      <c r="K14" s="2"/>
    </row>
    <row r="15" spans="1:11" x14ac:dyDescent="0.25">
      <c r="A15" s="12">
        <v>67</v>
      </c>
      <c r="B15" s="9">
        <v>45000</v>
      </c>
      <c r="C15" s="9">
        <v>10000</v>
      </c>
      <c r="D15" s="9">
        <f t="shared" si="1"/>
        <v>-35000</v>
      </c>
      <c r="E15" s="10">
        <f t="shared" si="2"/>
        <v>125000</v>
      </c>
      <c r="F15" s="11">
        <v>0</v>
      </c>
      <c r="G15" s="9">
        <f t="shared" si="0"/>
        <v>300000</v>
      </c>
      <c r="H15" s="9">
        <v>20000</v>
      </c>
      <c r="I15" s="9"/>
      <c r="J15" s="2"/>
      <c r="K15" s="2"/>
    </row>
    <row r="16" spans="1:11" x14ac:dyDescent="0.25">
      <c r="A16" s="12">
        <v>68</v>
      </c>
      <c r="B16" s="9">
        <v>43000</v>
      </c>
      <c r="C16" s="9">
        <v>10000</v>
      </c>
      <c r="D16" s="9">
        <f t="shared" si="1"/>
        <v>-33000</v>
      </c>
      <c r="E16" s="10">
        <f t="shared" si="2"/>
        <v>92000</v>
      </c>
      <c r="F16" s="11">
        <v>0</v>
      </c>
      <c r="G16" s="9">
        <f t="shared" si="0"/>
        <v>300000</v>
      </c>
      <c r="H16" s="9"/>
      <c r="I16" s="9"/>
      <c r="J16" s="2"/>
      <c r="K16" s="2"/>
    </row>
    <row r="17" spans="1:11" x14ac:dyDescent="0.25">
      <c r="A17" s="12">
        <v>69</v>
      </c>
      <c r="B17" s="9">
        <v>40000</v>
      </c>
      <c r="C17" s="9">
        <v>10000</v>
      </c>
      <c r="D17" s="9">
        <f t="shared" si="1"/>
        <v>-30000</v>
      </c>
      <c r="E17" s="10">
        <f t="shared" si="2"/>
        <v>62000</v>
      </c>
      <c r="F17" s="11">
        <v>0</v>
      </c>
      <c r="G17" s="9">
        <f t="shared" si="0"/>
        <v>300000</v>
      </c>
      <c r="H17" s="9"/>
      <c r="I17" s="9"/>
      <c r="J17" s="2"/>
      <c r="K17" s="2"/>
    </row>
    <row r="18" spans="1:11" x14ac:dyDescent="0.25">
      <c r="A18" s="12">
        <v>70</v>
      </c>
      <c r="B18" s="9">
        <v>35000</v>
      </c>
      <c r="C18" s="9">
        <v>10000</v>
      </c>
      <c r="D18" s="9">
        <f t="shared" si="1"/>
        <v>-25000</v>
      </c>
      <c r="E18" s="10">
        <f t="shared" si="2"/>
        <v>117000</v>
      </c>
      <c r="F18" s="11">
        <v>0</v>
      </c>
      <c r="G18" s="9">
        <f t="shared" si="0"/>
        <v>300000</v>
      </c>
      <c r="H18" s="9">
        <v>20000</v>
      </c>
      <c r="I18" s="9">
        <v>100000</v>
      </c>
      <c r="J18" s="2"/>
      <c r="K18" s="2"/>
    </row>
    <row r="19" spans="1:11" x14ac:dyDescent="0.25">
      <c r="A19" s="12">
        <v>71</v>
      </c>
      <c r="B19" s="9">
        <v>33000</v>
      </c>
      <c r="C19" s="9">
        <v>10000</v>
      </c>
      <c r="D19" s="9">
        <f t="shared" si="1"/>
        <v>-23000</v>
      </c>
      <c r="E19" s="10">
        <f t="shared" si="2"/>
        <v>94000</v>
      </c>
      <c r="F19" s="11">
        <v>0</v>
      </c>
      <c r="G19" s="9">
        <f t="shared" si="0"/>
        <v>300000</v>
      </c>
      <c r="H19" s="9"/>
      <c r="I19" s="9"/>
      <c r="J19" s="2"/>
      <c r="K19" s="2"/>
    </row>
    <row r="20" spans="1:11" x14ac:dyDescent="0.25">
      <c r="A20" s="12">
        <v>72</v>
      </c>
      <c r="B20" s="9">
        <v>32000</v>
      </c>
      <c r="C20" s="9">
        <v>10000</v>
      </c>
      <c r="D20" s="9">
        <f t="shared" si="1"/>
        <v>-22000</v>
      </c>
      <c r="E20" s="10">
        <f t="shared" si="2"/>
        <v>72000</v>
      </c>
      <c r="F20" s="11">
        <v>0</v>
      </c>
      <c r="G20" s="9">
        <f t="shared" si="0"/>
        <v>300000</v>
      </c>
      <c r="H20" s="9"/>
      <c r="I20" s="9"/>
      <c r="J20" s="2"/>
      <c r="K20" s="2"/>
    </row>
    <row r="21" spans="1:11" x14ac:dyDescent="0.25">
      <c r="A21" s="12">
        <v>73</v>
      </c>
      <c r="B21" s="9">
        <v>31000</v>
      </c>
      <c r="C21" s="9">
        <v>10000</v>
      </c>
      <c r="D21" s="9">
        <f t="shared" si="1"/>
        <v>-21000</v>
      </c>
      <c r="E21" s="10">
        <f t="shared" si="2"/>
        <v>36000</v>
      </c>
      <c r="F21" s="11">
        <v>0</v>
      </c>
      <c r="G21" s="9">
        <f t="shared" si="0"/>
        <v>300000</v>
      </c>
      <c r="H21" s="9">
        <v>15000</v>
      </c>
      <c r="I21" s="9"/>
      <c r="J21" s="2"/>
      <c r="K21" s="2"/>
    </row>
    <row r="22" spans="1:11" x14ac:dyDescent="0.25">
      <c r="A22" s="12">
        <v>74</v>
      </c>
      <c r="B22" s="9">
        <v>30000</v>
      </c>
      <c r="C22" s="9">
        <v>10000</v>
      </c>
      <c r="D22" s="9">
        <f t="shared" si="1"/>
        <v>-20000</v>
      </c>
      <c r="E22" s="10">
        <f t="shared" si="2"/>
        <v>16000</v>
      </c>
      <c r="F22" s="11">
        <v>0</v>
      </c>
      <c r="G22" s="9">
        <f t="shared" si="0"/>
        <v>300000</v>
      </c>
      <c r="H22" s="9"/>
      <c r="I22" s="9"/>
      <c r="J22" s="2"/>
      <c r="K22" s="2"/>
    </row>
    <row r="23" spans="1:11" x14ac:dyDescent="0.25">
      <c r="A23" s="12">
        <v>75</v>
      </c>
      <c r="B23" s="9">
        <v>28000</v>
      </c>
      <c r="C23" s="9">
        <v>10000</v>
      </c>
      <c r="D23" s="9">
        <f t="shared" si="1"/>
        <v>-18000</v>
      </c>
      <c r="E23" s="10">
        <f t="shared" si="2"/>
        <v>-2000</v>
      </c>
      <c r="F23" s="11">
        <v>0</v>
      </c>
      <c r="G23" s="9">
        <f t="shared" si="0"/>
        <v>300000</v>
      </c>
      <c r="H23" s="9"/>
      <c r="I23" s="9"/>
      <c r="J23" s="2"/>
      <c r="K23" s="2"/>
    </row>
    <row r="24" spans="1:11" x14ac:dyDescent="0.25">
      <c r="A24" s="12">
        <v>76</v>
      </c>
      <c r="B24" s="9">
        <v>25000</v>
      </c>
      <c r="C24" s="9">
        <v>10000</v>
      </c>
      <c r="D24" s="9">
        <f t="shared" si="1"/>
        <v>-15000</v>
      </c>
      <c r="E24" s="10">
        <f t="shared" si="2"/>
        <v>-17000</v>
      </c>
      <c r="F24" s="11">
        <v>0</v>
      </c>
      <c r="G24" s="9">
        <f t="shared" si="0"/>
        <v>300000</v>
      </c>
      <c r="H24" s="9"/>
      <c r="I24" s="9"/>
      <c r="J24" s="2"/>
      <c r="K24" s="2"/>
    </row>
    <row r="25" spans="1:11" x14ac:dyDescent="0.25">
      <c r="A25" s="12">
        <v>77</v>
      </c>
      <c r="B25" s="9">
        <v>25000</v>
      </c>
      <c r="C25" s="9">
        <v>10000</v>
      </c>
      <c r="D25" s="9">
        <f t="shared" si="1"/>
        <v>-15000</v>
      </c>
      <c r="E25" s="10">
        <f t="shared" si="2"/>
        <v>-32000</v>
      </c>
      <c r="F25" s="11">
        <v>0</v>
      </c>
      <c r="G25" s="9">
        <f t="shared" si="0"/>
        <v>300000</v>
      </c>
      <c r="H25" s="9"/>
      <c r="I25" s="9"/>
      <c r="J25" s="2"/>
      <c r="K25" s="2"/>
    </row>
    <row r="26" spans="1:11" x14ac:dyDescent="0.25">
      <c r="A26" s="12">
        <v>78</v>
      </c>
      <c r="B26" s="9">
        <v>25000</v>
      </c>
      <c r="C26" s="9">
        <v>10000</v>
      </c>
      <c r="D26" s="9">
        <f t="shared" si="1"/>
        <v>-15000</v>
      </c>
      <c r="E26" s="10">
        <f t="shared" si="2"/>
        <v>-47000</v>
      </c>
      <c r="F26" s="11">
        <v>0</v>
      </c>
      <c r="G26" s="9">
        <f t="shared" si="0"/>
        <v>300000</v>
      </c>
      <c r="H26" s="9"/>
      <c r="I26" s="9"/>
      <c r="J26" s="2"/>
      <c r="K26" s="2"/>
    </row>
    <row r="27" spans="1:11" x14ac:dyDescent="0.25">
      <c r="A27" s="12">
        <v>79</v>
      </c>
      <c r="B27" s="9">
        <v>25000</v>
      </c>
      <c r="C27" s="9">
        <v>10000</v>
      </c>
      <c r="D27" s="9">
        <f t="shared" si="1"/>
        <v>-15000</v>
      </c>
      <c r="E27" s="10">
        <f t="shared" si="2"/>
        <v>-62000</v>
      </c>
      <c r="F27" s="11">
        <v>0</v>
      </c>
      <c r="G27" s="9">
        <f t="shared" si="0"/>
        <v>300000</v>
      </c>
      <c r="H27" s="9"/>
      <c r="I27" s="9"/>
      <c r="J27" s="2"/>
      <c r="K27" s="2"/>
    </row>
    <row r="28" spans="1:11" x14ac:dyDescent="0.25">
      <c r="A28" s="12">
        <v>80</v>
      </c>
      <c r="B28" s="9">
        <v>25000</v>
      </c>
      <c r="C28" s="9">
        <v>10000</v>
      </c>
      <c r="D28" s="9">
        <f t="shared" si="1"/>
        <v>-15000</v>
      </c>
      <c r="E28" s="10">
        <f t="shared" si="2"/>
        <v>-77000</v>
      </c>
      <c r="F28" s="11">
        <v>0</v>
      </c>
      <c r="G28" s="9">
        <f t="shared" si="0"/>
        <v>300000</v>
      </c>
      <c r="H28" s="9"/>
      <c r="I28" s="9"/>
      <c r="J28" s="2"/>
      <c r="K28" s="2"/>
    </row>
    <row r="29" spans="1:11" x14ac:dyDescent="0.25">
      <c r="A29" s="12">
        <v>81</v>
      </c>
      <c r="B29" s="9">
        <v>60000</v>
      </c>
      <c r="C29" s="9">
        <v>10000</v>
      </c>
      <c r="D29" s="9">
        <f t="shared" si="1"/>
        <v>-50000</v>
      </c>
      <c r="E29" s="10">
        <f>SUM(E28+D29+I29)-(H29)+300000</f>
        <v>173000</v>
      </c>
      <c r="F29" s="11">
        <v>0</v>
      </c>
      <c r="G29" s="9">
        <v>0</v>
      </c>
      <c r="H29" s="9"/>
      <c r="I29" s="9"/>
      <c r="J29" s="2"/>
      <c r="K29" s="2"/>
    </row>
    <row r="30" spans="1:11" x14ac:dyDescent="0.25">
      <c r="A30" s="12">
        <v>82</v>
      </c>
      <c r="B30" s="9">
        <v>60000</v>
      </c>
      <c r="C30" s="9">
        <v>10000</v>
      </c>
      <c r="D30" s="9">
        <f t="shared" si="1"/>
        <v>-50000</v>
      </c>
      <c r="E30" s="10">
        <f>SUM(E29+D30+I30)-(H30)</f>
        <v>123000</v>
      </c>
      <c r="F30" s="11">
        <v>0</v>
      </c>
      <c r="G30" s="9">
        <v>0</v>
      </c>
      <c r="H30" s="9"/>
      <c r="I30" s="9"/>
      <c r="J30" s="2"/>
      <c r="K30" s="2"/>
    </row>
    <row r="31" spans="1:11" x14ac:dyDescent="0.25">
      <c r="A31" s="12">
        <v>83</v>
      </c>
      <c r="B31" s="9">
        <v>60000</v>
      </c>
      <c r="C31" s="9">
        <v>10000</v>
      </c>
      <c r="D31" s="9">
        <f t="shared" si="1"/>
        <v>-50000</v>
      </c>
      <c r="E31" s="10">
        <f>SUM(E30+D31+I31)-(H31)</f>
        <v>73000</v>
      </c>
      <c r="F31" s="11">
        <v>0</v>
      </c>
      <c r="G31" s="9">
        <v>0</v>
      </c>
      <c r="H31" s="9"/>
      <c r="I31" s="9"/>
      <c r="J31" s="2"/>
      <c r="K31" s="2"/>
    </row>
    <row r="32" spans="1:11" x14ac:dyDescent="0.25">
      <c r="A32" s="12">
        <v>84</v>
      </c>
      <c r="B32" s="9">
        <v>60000</v>
      </c>
      <c r="C32" s="9">
        <v>10000</v>
      </c>
      <c r="D32" s="9">
        <f t="shared" si="1"/>
        <v>-50000</v>
      </c>
      <c r="E32" s="10">
        <f>SUM(E31+D32+I32)-(H32)</f>
        <v>23000</v>
      </c>
      <c r="F32" s="11">
        <v>0</v>
      </c>
      <c r="G32" s="9">
        <v>0</v>
      </c>
      <c r="H32" s="9"/>
      <c r="I32" s="9"/>
      <c r="J32" s="2"/>
      <c r="K32" s="2"/>
    </row>
    <row r="33" spans="1:7" x14ac:dyDescent="0.25">
      <c r="G33" s="2"/>
    </row>
    <row r="34" spans="1:7" ht="30" x14ac:dyDescent="0.25">
      <c r="A34" s="16" t="s">
        <v>2</v>
      </c>
      <c r="B34" s="1">
        <v>10000</v>
      </c>
      <c r="G34" s="2"/>
    </row>
    <row r="35" spans="1:7" ht="30" x14ac:dyDescent="0.25">
      <c r="A35" s="16" t="s">
        <v>3</v>
      </c>
      <c r="B35" s="2">
        <v>300000</v>
      </c>
    </row>
    <row r="36" spans="1:7" ht="45" x14ac:dyDescent="0.25">
      <c r="A36" s="16" t="s">
        <v>4</v>
      </c>
      <c r="B36" s="14">
        <v>200000</v>
      </c>
    </row>
  </sheetData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>
      <selection activeCell="C26" sqref="C26"/>
    </sheetView>
  </sheetViews>
  <sheetFormatPr defaultRowHeight="15" x14ac:dyDescent="0.25"/>
  <cols>
    <col min="1" max="1" width="11.5703125" customWidth="1"/>
    <col min="2" max="2" width="15" customWidth="1"/>
    <col min="3" max="3" width="18.140625" bestFit="1" customWidth="1"/>
    <col min="4" max="4" width="18.7109375" bestFit="1" customWidth="1"/>
    <col min="5" max="5" width="21.42578125" style="3" bestFit="1" customWidth="1"/>
    <col min="6" max="6" width="17.85546875" style="7" bestFit="1" customWidth="1"/>
    <col min="7" max="7" width="16.42578125" bestFit="1" customWidth="1"/>
    <col min="8" max="8" width="17.85546875" bestFit="1" customWidth="1"/>
    <col min="9" max="9" width="14.140625" bestFit="1" customWidth="1"/>
  </cols>
  <sheetData>
    <row r="1" spans="1:9" s="13" customFormat="1" ht="30" x14ac:dyDescent="0.25">
      <c r="A1" s="8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5</v>
      </c>
      <c r="G1" s="8" t="s">
        <v>12</v>
      </c>
      <c r="H1" s="8" t="s">
        <v>13</v>
      </c>
      <c r="I1" s="8" t="s">
        <v>14</v>
      </c>
    </row>
    <row r="2" spans="1:9" x14ac:dyDescent="0.25">
      <c r="A2" s="15">
        <v>54</v>
      </c>
      <c r="B2" s="9">
        <v>45000</v>
      </c>
      <c r="C2" s="2">
        <v>45000</v>
      </c>
      <c r="D2" s="2">
        <f>SUM(C2-B2)</f>
        <v>0</v>
      </c>
      <c r="E2" s="4">
        <f>B37</f>
        <v>200000</v>
      </c>
      <c r="F2" s="6">
        <v>0</v>
      </c>
      <c r="G2" s="2">
        <f t="shared" ref="G2:G28" si="0">$B$35</f>
        <v>300000</v>
      </c>
      <c r="H2" s="2"/>
      <c r="I2" s="2"/>
    </row>
    <row r="3" spans="1:9" x14ac:dyDescent="0.25">
      <c r="A3" s="15">
        <v>55</v>
      </c>
      <c r="B3" s="9">
        <v>45000</v>
      </c>
      <c r="C3" s="2">
        <v>45000</v>
      </c>
      <c r="D3" s="2">
        <f t="shared" ref="D3:D32" si="1">SUM(C3-B3)</f>
        <v>0</v>
      </c>
      <c r="E3" s="4">
        <f>SUM((E2*(1+$B$36))+D3+I3)-(H3)</f>
        <v>204000</v>
      </c>
      <c r="F3" s="6">
        <v>0</v>
      </c>
      <c r="G3" s="2">
        <f t="shared" si="0"/>
        <v>300000</v>
      </c>
      <c r="H3" s="2"/>
      <c r="I3" s="2"/>
    </row>
    <row r="4" spans="1:9" x14ac:dyDescent="0.25">
      <c r="A4" s="15">
        <v>56</v>
      </c>
      <c r="B4" s="9">
        <v>45000</v>
      </c>
      <c r="C4" s="2">
        <v>45000</v>
      </c>
      <c r="D4" s="2">
        <f t="shared" si="1"/>
        <v>0</v>
      </c>
      <c r="E4" s="4">
        <f t="shared" ref="E4:E28" si="2">SUM((E3*(1+$B$36))+D4+I4)-(H4)</f>
        <v>208080</v>
      </c>
      <c r="F4" s="6">
        <v>0</v>
      </c>
      <c r="G4" s="2">
        <f t="shared" si="0"/>
        <v>300000</v>
      </c>
      <c r="H4" s="2"/>
      <c r="I4" s="2"/>
    </row>
    <row r="5" spans="1:9" x14ac:dyDescent="0.25">
      <c r="A5" s="15">
        <v>57</v>
      </c>
      <c r="B5" s="9">
        <v>45000</v>
      </c>
      <c r="C5" s="2">
        <v>45000</v>
      </c>
      <c r="D5" s="2">
        <f t="shared" si="1"/>
        <v>0</v>
      </c>
      <c r="E5" s="4">
        <f t="shared" si="2"/>
        <v>212241.6</v>
      </c>
      <c r="F5" s="6">
        <v>0</v>
      </c>
      <c r="G5" s="2">
        <f t="shared" si="0"/>
        <v>300000</v>
      </c>
      <c r="H5" s="2"/>
      <c r="I5" s="2"/>
    </row>
    <row r="6" spans="1:9" x14ac:dyDescent="0.25">
      <c r="A6" s="15">
        <v>58</v>
      </c>
      <c r="B6" s="9">
        <v>45000</v>
      </c>
      <c r="C6" s="2">
        <v>45000</v>
      </c>
      <c r="D6" s="2">
        <f t="shared" si="1"/>
        <v>0</v>
      </c>
      <c r="E6" s="4">
        <f t="shared" si="2"/>
        <v>216486.432</v>
      </c>
      <c r="F6" s="6">
        <v>0</v>
      </c>
      <c r="G6" s="2">
        <f t="shared" si="0"/>
        <v>300000</v>
      </c>
      <c r="H6" s="2"/>
      <c r="I6" s="2"/>
    </row>
    <row r="7" spans="1:9" x14ac:dyDescent="0.25">
      <c r="A7" s="15">
        <v>59</v>
      </c>
      <c r="B7" s="9">
        <v>35000</v>
      </c>
      <c r="C7" s="2">
        <v>50000</v>
      </c>
      <c r="D7" s="2">
        <f t="shared" si="1"/>
        <v>15000</v>
      </c>
      <c r="E7" s="4">
        <f t="shared" si="2"/>
        <v>235816.16064000002</v>
      </c>
      <c r="F7" s="6">
        <v>0</v>
      </c>
      <c r="G7" s="2">
        <f t="shared" si="0"/>
        <v>300000</v>
      </c>
      <c r="H7" s="2"/>
      <c r="I7" s="2"/>
    </row>
    <row r="8" spans="1:9" x14ac:dyDescent="0.25">
      <c r="A8" s="15">
        <v>60</v>
      </c>
      <c r="B8" s="9">
        <v>35000</v>
      </c>
      <c r="C8" s="2">
        <v>50000</v>
      </c>
      <c r="D8" s="2">
        <f t="shared" si="1"/>
        <v>15000</v>
      </c>
      <c r="E8" s="4">
        <f t="shared" si="2"/>
        <v>255532.48385280001</v>
      </c>
      <c r="F8" s="6">
        <v>0</v>
      </c>
      <c r="G8" s="2">
        <f t="shared" si="0"/>
        <v>300000</v>
      </c>
      <c r="H8" s="2"/>
      <c r="I8" s="2"/>
    </row>
    <row r="9" spans="1:9" x14ac:dyDescent="0.25">
      <c r="A9" s="15">
        <v>61</v>
      </c>
      <c r="B9" s="9">
        <v>35000</v>
      </c>
      <c r="C9" s="2">
        <v>50000</v>
      </c>
      <c r="D9" s="2">
        <f t="shared" si="1"/>
        <v>15000</v>
      </c>
      <c r="E9" s="4">
        <f t="shared" si="2"/>
        <v>275643.13352985599</v>
      </c>
      <c r="F9" s="6">
        <v>0</v>
      </c>
      <c r="G9" s="2">
        <f t="shared" si="0"/>
        <v>300000</v>
      </c>
      <c r="H9" s="2"/>
      <c r="I9" s="2"/>
    </row>
    <row r="10" spans="1:9" x14ac:dyDescent="0.25">
      <c r="A10" s="15">
        <v>62</v>
      </c>
      <c r="B10" s="9">
        <v>35000</v>
      </c>
      <c r="C10" s="2">
        <v>50000</v>
      </c>
      <c r="D10" s="2">
        <f t="shared" si="1"/>
        <v>15000</v>
      </c>
      <c r="E10" s="4">
        <f t="shared" si="2"/>
        <v>296155.99620045308</v>
      </c>
      <c r="F10" s="6">
        <v>0</v>
      </c>
      <c r="G10" s="2">
        <f t="shared" si="0"/>
        <v>300000</v>
      </c>
      <c r="H10" s="2"/>
      <c r="I10" s="2"/>
    </row>
    <row r="11" spans="1:9" x14ac:dyDescent="0.25">
      <c r="A11" s="15">
        <v>63</v>
      </c>
      <c r="B11" s="9">
        <v>35000</v>
      </c>
      <c r="C11" s="2">
        <v>50000</v>
      </c>
      <c r="D11" s="2">
        <f t="shared" si="1"/>
        <v>15000</v>
      </c>
      <c r="E11" s="4">
        <f t="shared" si="2"/>
        <v>302079.11612446216</v>
      </c>
      <c r="F11" s="6">
        <v>0</v>
      </c>
      <c r="G11" s="2">
        <f t="shared" si="0"/>
        <v>300000</v>
      </c>
      <c r="H11" s="2">
        <v>15000</v>
      </c>
      <c r="I11" s="2"/>
    </row>
    <row r="12" spans="1:9" x14ac:dyDescent="0.25">
      <c r="A12" s="15">
        <v>64</v>
      </c>
      <c r="B12" s="9">
        <v>35000</v>
      </c>
      <c r="C12" s="2">
        <v>50000</v>
      </c>
      <c r="D12" s="2">
        <f t="shared" si="1"/>
        <v>15000</v>
      </c>
      <c r="E12" s="4">
        <f t="shared" si="2"/>
        <v>323120.6984469514</v>
      </c>
      <c r="F12" s="6">
        <v>0</v>
      </c>
      <c r="G12" s="2">
        <f t="shared" si="0"/>
        <v>300000</v>
      </c>
      <c r="H12" s="2"/>
      <c r="I12" s="2"/>
    </row>
    <row r="13" spans="1:9" x14ac:dyDescent="0.25">
      <c r="A13" s="15" t="s">
        <v>1</v>
      </c>
      <c r="B13" s="9">
        <v>50000</v>
      </c>
      <c r="C13" s="2">
        <v>0</v>
      </c>
      <c r="D13" s="2">
        <f t="shared" si="1"/>
        <v>-50000</v>
      </c>
      <c r="E13" s="4">
        <f t="shared" si="2"/>
        <v>279583.11241589044</v>
      </c>
      <c r="F13" s="6">
        <v>0</v>
      </c>
      <c r="G13" s="2">
        <f t="shared" si="0"/>
        <v>300000</v>
      </c>
      <c r="H13" s="2"/>
      <c r="I13" s="2"/>
    </row>
    <row r="14" spans="1:9" x14ac:dyDescent="0.25">
      <c r="A14" s="15">
        <v>66</v>
      </c>
      <c r="B14" s="9">
        <v>45000</v>
      </c>
      <c r="C14" s="2">
        <v>0</v>
      </c>
      <c r="D14" s="2">
        <f t="shared" si="1"/>
        <v>-45000</v>
      </c>
      <c r="E14" s="4">
        <f t="shared" si="2"/>
        <v>240174.77466420823</v>
      </c>
      <c r="F14" s="6">
        <v>0</v>
      </c>
      <c r="G14" s="2">
        <f t="shared" si="0"/>
        <v>300000</v>
      </c>
      <c r="H14" s="2"/>
      <c r="I14" s="2"/>
    </row>
    <row r="15" spans="1:9" x14ac:dyDescent="0.25">
      <c r="A15" s="15">
        <v>67</v>
      </c>
      <c r="B15" s="9">
        <v>45000</v>
      </c>
      <c r="C15" s="2">
        <v>10000</v>
      </c>
      <c r="D15" s="2">
        <f t="shared" si="1"/>
        <v>-35000</v>
      </c>
      <c r="E15" s="4">
        <f t="shared" si="2"/>
        <v>189978.2701574924</v>
      </c>
      <c r="F15" s="6">
        <v>0</v>
      </c>
      <c r="G15" s="2">
        <f t="shared" si="0"/>
        <v>300000</v>
      </c>
      <c r="H15" s="2">
        <v>20000</v>
      </c>
      <c r="I15" s="2"/>
    </row>
    <row r="16" spans="1:9" x14ac:dyDescent="0.25">
      <c r="A16" s="15">
        <v>68</v>
      </c>
      <c r="B16" s="9">
        <v>43000</v>
      </c>
      <c r="C16" s="2">
        <v>10000</v>
      </c>
      <c r="D16" s="2">
        <f t="shared" si="1"/>
        <v>-33000</v>
      </c>
      <c r="E16" s="4">
        <f t="shared" si="2"/>
        <v>160777.83556064224</v>
      </c>
      <c r="F16" s="6">
        <v>0</v>
      </c>
      <c r="G16" s="2">
        <f t="shared" si="0"/>
        <v>300000</v>
      </c>
      <c r="H16" s="2"/>
      <c r="I16" s="2"/>
    </row>
    <row r="17" spans="1:9" x14ac:dyDescent="0.25">
      <c r="A17" s="15">
        <v>69</v>
      </c>
      <c r="B17" s="9">
        <v>40000</v>
      </c>
      <c r="C17" s="2">
        <v>10000</v>
      </c>
      <c r="D17" s="2">
        <f t="shared" si="1"/>
        <v>-30000</v>
      </c>
      <c r="E17" s="4">
        <f t="shared" si="2"/>
        <v>133993.39227185509</v>
      </c>
      <c r="F17" s="6">
        <v>0</v>
      </c>
      <c r="G17" s="2">
        <f t="shared" si="0"/>
        <v>300000</v>
      </c>
      <c r="H17" s="2"/>
      <c r="I17" s="2"/>
    </row>
    <row r="18" spans="1:9" x14ac:dyDescent="0.25">
      <c r="A18" s="15">
        <v>70</v>
      </c>
      <c r="B18" s="9">
        <v>35000</v>
      </c>
      <c r="C18" s="2">
        <v>10000</v>
      </c>
      <c r="D18" s="2">
        <f t="shared" si="1"/>
        <v>-25000</v>
      </c>
      <c r="E18" s="4">
        <f t="shared" si="2"/>
        <v>191673.2601172922</v>
      </c>
      <c r="F18" s="6">
        <v>0</v>
      </c>
      <c r="G18" s="2">
        <f t="shared" si="0"/>
        <v>300000</v>
      </c>
      <c r="H18" s="2">
        <v>20000</v>
      </c>
      <c r="I18" s="2">
        <v>100000</v>
      </c>
    </row>
    <row r="19" spans="1:9" x14ac:dyDescent="0.25">
      <c r="A19" s="15">
        <v>71</v>
      </c>
      <c r="B19" s="9">
        <v>33000</v>
      </c>
      <c r="C19" s="2">
        <v>10000</v>
      </c>
      <c r="D19" s="2">
        <f t="shared" si="1"/>
        <v>-23000</v>
      </c>
      <c r="E19" s="4">
        <f t="shared" si="2"/>
        <v>172506.72531963803</v>
      </c>
      <c r="F19" s="6">
        <v>0</v>
      </c>
      <c r="G19" s="2">
        <f t="shared" si="0"/>
        <v>300000</v>
      </c>
      <c r="H19" s="2"/>
      <c r="I19" s="2"/>
    </row>
    <row r="20" spans="1:9" x14ac:dyDescent="0.25">
      <c r="A20" s="15">
        <v>72</v>
      </c>
      <c r="B20" s="9">
        <v>32000</v>
      </c>
      <c r="C20" s="2">
        <v>10000</v>
      </c>
      <c r="D20" s="2">
        <f t="shared" si="1"/>
        <v>-22000</v>
      </c>
      <c r="E20" s="4">
        <f t="shared" si="2"/>
        <v>153956.85982603079</v>
      </c>
      <c r="F20" s="6">
        <v>0</v>
      </c>
      <c r="G20" s="2">
        <f t="shared" si="0"/>
        <v>300000</v>
      </c>
      <c r="H20" s="2"/>
      <c r="I20" s="2"/>
    </row>
    <row r="21" spans="1:9" x14ac:dyDescent="0.25">
      <c r="A21" s="15">
        <v>73</v>
      </c>
      <c r="B21" s="9">
        <v>31000</v>
      </c>
      <c r="C21" s="2">
        <v>10000</v>
      </c>
      <c r="D21" s="2">
        <f t="shared" si="1"/>
        <v>-21000</v>
      </c>
      <c r="E21" s="4">
        <f t="shared" si="2"/>
        <v>121035.9970225514</v>
      </c>
      <c r="F21" s="6">
        <v>0</v>
      </c>
      <c r="G21" s="2">
        <f t="shared" si="0"/>
        <v>300000</v>
      </c>
      <c r="H21" s="2">
        <v>15000</v>
      </c>
      <c r="I21" s="2"/>
    </row>
    <row r="22" spans="1:9" x14ac:dyDescent="0.25">
      <c r="A22" s="15">
        <v>74</v>
      </c>
      <c r="B22" s="9">
        <v>30000</v>
      </c>
      <c r="C22" s="2">
        <v>10000</v>
      </c>
      <c r="D22" s="2">
        <f t="shared" si="1"/>
        <v>-20000</v>
      </c>
      <c r="E22" s="4">
        <f t="shared" si="2"/>
        <v>103456.71696300243</v>
      </c>
      <c r="F22" s="6">
        <v>0</v>
      </c>
      <c r="G22" s="2">
        <f t="shared" si="0"/>
        <v>300000</v>
      </c>
      <c r="H22" s="2"/>
      <c r="I22" s="2"/>
    </row>
    <row r="23" spans="1:9" x14ac:dyDescent="0.25">
      <c r="A23" s="15">
        <v>75</v>
      </c>
      <c r="B23" s="9">
        <v>28000</v>
      </c>
      <c r="C23" s="2">
        <v>10000</v>
      </c>
      <c r="D23" s="2">
        <f t="shared" si="1"/>
        <v>-18000</v>
      </c>
      <c r="E23" s="4">
        <f t="shared" si="2"/>
        <v>87525.851302262483</v>
      </c>
      <c r="F23" s="6">
        <v>0</v>
      </c>
      <c r="G23" s="2">
        <f t="shared" si="0"/>
        <v>300000</v>
      </c>
      <c r="H23" s="2"/>
      <c r="I23" s="2"/>
    </row>
    <row r="24" spans="1:9" x14ac:dyDescent="0.25">
      <c r="A24" s="15">
        <v>76</v>
      </c>
      <c r="B24" s="9">
        <v>25000</v>
      </c>
      <c r="C24" s="2">
        <v>10000</v>
      </c>
      <c r="D24" s="2">
        <f t="shared" si="1"/>
        <v>-15000</v>
      </c>
      <c r="E24" s="4">
        <f t="shared" si="2"/>
        <v>74276.368328307741</v>
      </c>
      <c r="F24" s="6">
        <v>0</v>
      </c>
      <c r="G24" s="2">
        <f t="shared" si="0"/>
        <v>300000</v>
      </c>
      <c r="H24" s="2"/>
      <c r="I24" s="2"/>
    </row>
    <row r="25" spans="1:9" x14ac:dyDescent="0.25">
      <c r="A25" s="15">
        <v>77</v>
      </c>
      <c r="B25" s="9">
        <v>25000</v>
      </c>
      <c r="C25" s="2">
        <v>10000</v>
      </c>
      <c r="D25" s="2">
        <f t="shared" si="1"/>
        <v>-15000</v>
      </c>
      <c r="E25" s="4">
        <f t="shared" si="2"/>
        <v>60761.895694873892</v>
      </c>
      <c r="F25" s="6">
        <v>0</v>
      </c>
      <c r="G25" s="2">
        <f t="shared" si="0"/>
        <v>300000</v>
      </c>
      <c r="H25" s="2"/>
      <c r="I25" s="2"/>
    </row>
    <row r="26" spans="1:9" x14ac:dyDescent="0.25">
      <c r="A26" s="15">
        <v>78</v>
      </c>
      <c r="B26" s="9">
        <v>25000</v>
      </c>
      <c r="C26" s="2">
        <v>10000</v>
      </c>
      <c r="D26" s="2">
        <f t="shared" si="1"/>
        <v>-15000</v>
      </c>
      <c r="E26" s="4">
        <f t="shared" si="2"/>
        <v>46977.133608771372</v>
      </c>
      <c r="F26" s="6">
        <v>0</v>
      </c>
      <c r="G26" s="2">
        <f t="shared" si="0"/>
        <v>300000</v>
      </c>
      <c r="H26" s="2"/>
      <c r="I26" s="2"/>
    </row>
    <row r="27" spans="1:9" x14ac:dyDescent="0.25">
      <c r="A27" s="15">
        <v>79</v>
      </c>
      <c r="B27" s="9">
        <v>25000</v>
      </c>
      <c r="C27" s="2">
        <v>10000</v>
      </c>
      <c r="D27" s="2">
        <f t="shared" si="1"/>
        <v>-15000</v>
      </c>
      <c r="E27" s="4">
        <f t="shared" si="2"/>
        <v>32916.676280946798</v>
      </c>
      <c r="F27" s="6">
        <v>0</v>
      </c>
      <c r="G27" s="2">
        <f t="shared" si="0"/>
        <v>300000</v>
      </c>
      <c r="H27" s="2"/>
      <c r="I27" s="2"/>
    </row>
    <row r="28" spans="1:9" x14ac:dyDescent="0.25">
      <c r="A28" s="15">
        <v>80</v>
      </c>
      <c r="B28" s="9">
        <v>25000</v>
      </c>
      <c r="C28" s="2">
        <v>10000</v>
      </c>
      <c r="D28" s="2">
        <f t="shared" si="1"/>
        <v>-15000</v>
      </c>
      <c r="E28" s="4">
        <f t="shared" si="2"/>
        <v>18575.009806565737</v>
      </c>
      <c r="F28" s="6">
        <v>0</v>
      </c>
      <c r="G28" s="2">
        <f t="shared" si="0"/>
        <v>300000</v>
      </c>
      <c r="H28" s="2"/>
      <c r="I28" s="2"/>
    </row>
    <row r="29" spans="1:9" x14ac:dyDescent="0.25">
      <c r="A29" s="15">
        <v>81</v>
      </c>
      <c r="B29" s="9">
        <v>60000</v>
      </c>
      <c r="C29" s="2">
        <v>10000</v>
      </c>
      <c r="D29" s="2">
        <f t="shared" si="1"/>
        <v>-50000</v>
      </c>
      <c r="E29" s="4">
        <f>SUM((E28*(1+$B$36))+D29+I29)-(H29)+G28</f>
        <v>268946.51000269706</v>
      </c>
      <c r="F29" s="6">
        <v>0</v>
      </c>
      <c r="G29" s="2">
        <v>0</v>
      </c>
      <c r="H29" s="2"/>
      <c r="I29" s="2"/>
    </row>
    <row r="30" spans="1:9" x14ac:dyDescent="0.25">
      <c r="A30" s="15">
        <v>82</v>
      </c>
      <c r="B30" s="9">
        <v>60000</v>
      </c>
      <c r="C30" s="2">
        <v>10000</v>
      </c>
      <c r="D30" s="2">
        <f t="shared" si="1"/>
        <v>-50000</v>
      </c>
      <c r="E30" s="4">
        <f>SUM((E29*(1+$B$36))+D30+I30)-(H30)</f>
        <v>224325.44020275102</v>
      </c>
      <c r="F30" s="6">
        <v>0</v>
      </c>
      <c r="G30" s="2">
        <v>0</v>
      </c>
      <c r="H30" s="2"/>
      <c r="I30" s="2"/>
    </row>
    <row r="31" spans="1:9" x14ac:dyDescent="0.25">
      <c r="A31" s="15">
        <v>83</v>
      </c>
      <c r="B31" s="9">
        <v>60000</v>
      </c>
      <c r="C31" s="2">
        <v>10000</v>
      </c>
      <c r="D31" s="2">
        <f t="shared" si="1"/>
        <v>-50000</v>
      </c>
      <c r="E31" s="4">
        <f>SUM((E30*(1+$B$36))+D31+I31)-(H31)</f>
        <v>178811.94900680604</v>
      </c>
      <c r="F31" s="6">
        <v>0</v>
      </c>
      <c r="G31" s="2">
        <v>0</v>
      </c>
      <c r="H31" s="2"/>
      <c r="I31" s="2"/>
    </row>
    <row r="32" spans="1:9" x14ac:dyDescent="0.25">
      <c r="A32" s="15">
        <v>84</v>
      </c>
      <c r="B32" s="9">
        <v>60000</v>
      </c>
      <c r="C32" s="2">
        <v>10000</v>
      </c>
      <c r="D32" s="2">
        <f t="shared" si="1"/>
        <v>-50000</v>
      </c>
      <c r="E32" s="4">
        <f>SUM((E31*(1+$B$36))+D32+I32)-(H32)</f>
        <v>132388.18798694215</v>
      </c>
      <c r="F32" s="6">
        <v>0</v>
      </c>
      <c r="G32" s="2">
        <v>0</v>
      </c>
      <c r="H32" s="2"/>
      <c r="I32" s="2"/>
    </row>
    <row r="33" spans="1:9" x14ac:dyDescent="0.25">
      <c r="B33" s="2"/>
      <c r="C33" s="2"/>
      <c r="D33" s="2"/>
      <c r="E33" s="4"/>
      <c r="F33" s="6"/>
      <c r="G33" s="2"/>
      <c r="H33" s="2"/>
      <c r="I33" s="2"/>
    </row>
    <row r="34" spans="1:9" x14ac:dyDescent="0.25">
      <c r="A34" t="s">
        <v>2</v>
      </c>
      <c r="B34" s="2">
        <v>10000</v>
      </c>
      <c r="C34" s="2"/>
      <c r="D34" s="2"/>
      <c r="E34" s="4"/>
      <c r="F34" s="6"/>
      <c r="G34" s="2"/>
      <c r="H34" s="2"/>
      <c r="I34" s="2"/>
    </row>
    <row r="35" spans="1:9" x14ac:dyDescent="0.25">
      <c r="A35" t="s">
        <v>3</v>
      </c>
      <c r="B35" s="2">
        <v>300000</v>
      </c>
      <c r="C35" s="2"/>
      <c r="D35" s="2"/>
      <c r="E35" s="4"/>
      <c r="F35" s="6"/>
      <c r="G35" s="2"/>
      <c r="H35" s="2"/>
      <c r="I35" s="2"/>
    </row>
    <row r="36" spans="1:9" x14ac:dyDescent="0.25">
      <c r="A36" t="s">
        <v>6</v>
      </c>
      <c r="B36" s="5">
        <v>0.02</v>
      </c>
      <c r="C36" s="2"/>
      <c r="D36" s="2"/>
      <c r="E36" s="4"/>
      <c r="F36" s="6"/>
      <c r="G36" s="2"/>
      <c r="H36" s="2"/>
      <c r="I36" s="2"/>
    </row>
    <row r="37" spans="1:9" x14ac:dyDescent="0.25">
      <c r="A37" t="s">
        <v>4</v>
      </c>
      <c r="B37" s="2">
        <v>200000</v>
      </c>
      <c r="C37" s="2"/>
      <c r="D37" s="2"/>
      <c r="E37" s="4"/>
      <c r="F37" s="6"/>
      <c r="G37" s="2"/>
      <c r="H37" s="2"/>
      <c r="I37" s="2"/>
    </row>
    <row r="38" spans="1:9" x14ac:dyDescent="0.25">
      <c r="B38" s="2"/>
      <c r="C38" s="2"/>
      <c r="D38" s="2"/>
      <c r="E38" s="4"/>
      <c r="F38" s="6"/>
      <c r="G38" s="2"/>
      <c r="H38" s="2"/>
      <c r="I38" s="2"/>
    </row>
    <row r="39" spans="1:9" x14ac:dyDescent="0.25">
      <c r="B39" s="2"/>
      <c r="C39" s="2"/>
      <c r="D39" s="2"/>
      <c r="E39" s="4"/>
      <c r="F39" s="6"/>
      <c r="G39" s="2"/>
      <c r="H39" s="2"/>
      <c r="I39" s="2"/>
    </row>
    <row r="40" spans="1:9" x14ac:dyDescent="0.25">
      <c r="B40" s="2"/>
      <c r="C40" s="2"/>
      <c r="D40" s="2"/>
      <c r="E40" s="4"/>
      <c r="F40" s="6"/>
      <c r="G40" s="2"/>
      <c r="H40" s="2"/>
      <c r="I40" s="2"/>
    </row>
    <row r="41" spans="1:9" x14ac:dyDescent="0.25">
      <c r="B41" s="2"/>
      <c r="C41" s="2"/>
      <c r="D41" s="2"/>
      <c r="E41" s="4"/>
      <c r="F41" s="6"/>
      <c r="G41" s="2"/>
      <c r="H41" s="2"/>
      <c r="I41" s="2"/>
    </row>
    <row r="42" spans="1:9" x14ac:dyDescent="0.25">
      <c r="B42" s="2"/>
      <c r="C42" s="2"/>
      <c r="D42" s="2"/>
      <c r="E42" s="4"/>
      <c r="F42" s="6"/>
      <c r="G42" s="2"/>
      <c r="H42" s="2"/>
      <c r="I42" s="2"/>
    </row>
    <row r="43" spans="1:9" x14ac:dyDescent="0.25">
      <c r="B43" s="2"/>
      <c r="C43" s="2"/>
      <c r="D43" s="2"/>
      <c r="E43" s="4"/>
      <c r="F43" s="6"/>
      <c r="G43" s="2"/>
      <c r="H43" s="2"/>
      <c r="I43" s="2"/>
    </row>
    <row r="44" spans="1:9" x14ac:dyDescent="0.25">
      <c r="B44" s="2"/>
      <c r="C44" s="2"/>
      <c r="D44" s="2"/>
      <c r="E44" s="4"/>
      <c r="F44" s="6"/>
      <c r="G44" s="2"/>
      <c r="H44" s="2"/>
      <c r="I44" s="2"/>
    </row>
    <row r="45" spans="1:9" x14ac:dyDescent="0.25">
      <c r="B45" s="2"/>
      <c r="C45" s="2"/>
      <c r="D45" s="2"/>
      <c r="E45" s="4"/>
      <c r="F45" s="6"/>
      <c r="G45" s="2"/>
      <c r="H45" s="2"/>
      <c r="I45" s="2"/>
    </row>
    <row r="46" spans="1:9" x14ac:dyDescent="0.25">
      <c r="B46" s="2"/>
      <c r="C46" s="2"/>
      <c r="D46" s="2"/>
      <c r="E46" s="4"/>
      <c r="F46" s="6"/>
      <c r="G46" s="2"/>
      <c r="H46" s="2"/>
      <c r="I46" s="2"/>
    </row>
    <row r="47" spans="1:9" x14ac:dyDescent="0.25">
      <c r="B47" s="2"/>
      <c r="C47" s="2"/>
      <c r="D47" s="2"/>
      <c r="E47" s="4"/>
      <c r="F47" s="6"/>
      <c r="G47" s="2"/>
      <c r="H47" s="2"/>
      <c r="I47" s="2"/>
    </row>
    <row r="48" spans="1:9" x14ac:dyDescent="0.25">
      <c r="B48" s="2"/>
      <c r="C48" s="2"/>
      <c r="D48" s="2"/>
      <c r="E48" s="4"/>
      <c r="F48" s="6"/>
      <c r="G48" s="2"/>
      <c r="H48" s="2"/>
      <c r="I48" s="2"/>
    </row>
    <row r="49" spans="2:9" x14ac:dyDescent="0.25">
      <c r="B49" s="2"/>
      <c r="C49" s="2"/>
      <c r="D49" s="2"/>
      <c r="E49" s="4"/>
      <c r="F49" s="6"/>
      <c r="G49" s="2"/>
      <c r="H49" s="2"/>
      <c r="I49" s="2"/>
    </row>
    <row r="50" spans="2:9" x14ac:dyDescent="0.25">
      <c r="B50" s="2"/>
      <c r="C50" s="2"/>
      <c r="D50" s="2"/>
      <c r="E50" s="4"/>
      <c r="F50" s="6"/>
      <c r="G50" s="2"/>
      <c r="H50" s="2"/>
      <c r="I50" s="2"/>
    </row>
    <row r="51" spans="2:9" x14ac:dyDescent="0.25">
      <c r="B51" s="2"/>
      <c r="C51" s="2"/>
      <c r="D51" s="2"/>
      <c r="E51" s="4"/>
      <c r="F51" s="6"/>
      <c r="G51" s="2"/>
      <c r="H51" s="2"/>
      <c r="I51" s="2"/>
    </row>
    <row r="52" spans="2:9" x14ac:dyDescent="0.25">
      <c r="B52" s="2"/>
      <c r="C52" s="2"/>
      <c r="D52" s="2"/>
      <c r="E52" s="4"/>
      <c r="F52" s="6"/>
      <c r="G52" s="2"/>
      <c r="H52" s="2"/>
      <c r="I52" s="2"/>
    </row>
    <row r="53" spans="2:9" x14ac:dyDescent="0.25">
      <c r="B53" s="2"/>
      <c r="C53" s="2"/>
      <c r="D53" s="2"/>
      <c r="E53" s="4"/>
      <c r="F53" s="6"/>
      <c r="G53" s="2"/>
      <c r="H53" s="2"/>
      <c r="I53" s="2"/>
    </row>
    <row r="54" spans="2:9" x14ac:dyDescent="0.25">
      <c r="B54" s="2"/>
      <c r="C54" s="2"/>
      <c r="D54" s="2"/>
      <c r="E54" s="4"/>
      <c r="F54" s="6"/>
      <c r="G54" s="2"/>
      <c r="H54" s="2"/>
      <c r="I54" s="2"/>
    </row>
    <row r="55" spans="2:9" x14ac:dyDescent="0.25">
      <c r="B55" s="2"/>
      <c r="C55" s="2"/>
      <c r="D55" s="2"/>
      <c r="E55" s="4"/>
      <c r="F55" s="6"/>
      <c r="G55" s="2"/>
      <c r="H55" s="2"/>
      <c r="I55" s="2"/>
    </row>
    <row r="56" spans="2:9" x14ac:dyDescent="0.25">
      <c r="B56" s="2"/>
      <c r="C56" s="2"/>
      <c r="D56" s="2"/>
      <c r="E56" s="4"/>
      <c r="F56" s="6"/>
      <c r="G56" s="2"/>
      <c r="H56" s="2"/>
      <c r="I56" s="2"/>
    </row>
    <row r="57" spans="2:9" x14ac:dyDescent="0.25">
      <c r="B57" s="2"/>
      <c r="C57" s="2"/>
      <c r="D57" s="2"/>
      <c r="E57" s="4"/>
      <c r="F57" s="6"/>
      <c r="G57" s="2"/>
      <c r="H57" s="2"/>
      <c r="I57" s="2"/>
    </row>
    <row r="58" spans="2:9" x14ac:dyDescent="0.25">
      <c r="B58" s="2"/>
      <c r="C58" s="2"/>
      <c r="D58" s="2"/>
      <c r="E58" s="4"/>
      <c r="F58" s="6"/>
      <c r="G58" s="2"/>
      <c r="H58" s="2"/>
      <c r="I58" s="2"/>
    </row>
    <row r="59" spans="2:9" x14ac:dyDescent="0.25">
      <c r="B59" s="2"/>
      <c r="C59" s="2"/>
      <c r="D59" s="2"/>
      <c r="E59" s="4"/>
      <c r="F59" s="6"/>
      <c r="G59" s="2"/>
      <c r="H59" s="2"/>
      <c r="I59" s="2"/>
    </row>
  </sheetData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>
      <selection activeCell="D11" sqref="D11"/>
    </sheetView>
  </sheetViews>
  <sheetFormatPr defaultRowHeight="15" x14ac:dyDescent="0.25"/>
  <cols>
    <col min="1" max="1" width="11.140625" customWidth="1"/>
    <col min="2" max="2" width="13.28515625" customWidth="1"/>
    <col min="3" max="3" width="16.85546875" bestFit="1" customWidth="1"/>
    <col min="4" max="4" width="15.5703125" bestFit="1" customWidth="1"/>
    <col min="5" max="5" width="19.28515625" style="3" bestFit="1" customWidth="1"/>
    <col min="6" max="6" width="7.42578125" style="7" customWidth="1"/>
    <col min="7" max="7" width="20.5703125" bestFit="1" customWidth="1"/>
    <col min="8" max="8" width="14.7109375" customWidth="1"/>
    <col min="9" max="9" width="14.5703125" customWidth="1"/>
  </cols>
  <sheetData>
    <row r="1" spans="1:9" s="13" customFormat="1" ht="60" x14ac:dyDescent="0.25">
      <c r="A1" s="8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5</v>
      </c>
      <c r="G1" s="8" t="s">
        <v>12</v>
      </c>
      <c r="H1" s="8" t="s">
        <v>13</v>
      </c>
      <c r="I1" s="8" t="s">
        <v>14</v>
      </c>
    </row>
    <row r="2" spans="1:9" x14ac:dyDescent="0.25">
      <c r="A2" s="15">
        <v>54</v>
      </c>
      <c r="B2" s="9">
        <v>45000</v>
      </c>
      <c r="C2" s="9">
        <v>45000</v>
      </c>
      <c r="D2" s="9">
        <f t="shared" ref="D2:D32" si="0">SUM(C2-B2)</f>
        <v>0</v>
      </c>
      <c r="E2" s="10">
        <f>B37</f>
        <v>200000</v>
      </c>
      <c r="F2" s="11">
        <v>0</v>
      </c>
      <c r="G2" s="9">
        <f t="shared" ref="G2:G28" si="1">$B$35</f>
        <v>300000</v>
      </c>
      <c r="H2" s="9"/>
      <c r="I2" s="9"/>
    </row>
    <row r="3" spans="1:9" x14ac:dyDescent="0.25">
      <c r="A3" s="15">
        <v>55</v>
      </c>
      <c r="B3" s="9">
        <v>45000</v>
      </c>
      <c r="C3" s="9">
        <v>45000</v>
      </c>
      <c r="D3" s="9">
        <f t="shared" si="0"/>
        <v>0</v>
      </c>
      <c r="E3" s="10">
        <f t="shared" ref="E3:E28" si="2">SUM((E2*(1+$B$36))+D3+I3)-(H3)</f>
        <v>204000</v>
      </c>
      <c r="F3" s="11">
        <v>0</v>
      </c>
      <c r="G3" s="9">
        <f t="shared" si="1"/>
        <v>300000</v>
      </c>
      <c r="H3" s="9"/>
      <c r="I3" s="9"/>
    </row>
    <row r="4" spans="1:9" x14ac:dyDescent="0.25">
      <c r="A4" s="15">
        <v>56</v>
      </c>
      <c r="B4" s="9">
        <v>45000</v>
      </c>
      <c r="C4" s="9">
        <v>45000</v>
      </c>
      <c r="D4" s="9">
        <f t="shared" si="0"/>
        <v>0</v>
      </c>
      <c r="E4" s="10">
        <f t="shared" si="2"/>
        <v>208080</v>
      </c>
      <c r="F4" s="11">
        <v>0</v>
      </c>
      <c r="G4" s="9">
        <f t="shared" si="1"/>
        <v>300000</v>
      </c>
      <c r="H4" s="9"/>
      <c r="I4" s="9"/>
    </row>
    <row r="5" spans="1:9" x14ac:dyDescent="0.25">
      <c r="A5" s="15">
        <v>57</v>
      </c>
      <c r="B5" s="9">
        <v>45000</v>
      </c>
      <c r="C5" s="9">
        <v>45000</v>
      </c>
      <c r="D5" s="9">
        <f t="shared" si="0"/>
        <v>0</v>
      </c>
      <c r="E5" s="10">
        <f t="shared" si="2"/>
        <v>212241.6</v>
      </c>
      <c r="F5" s="11">
        <v>0</v>
      </c>
      <c r="G5" s="9">
        <f t="shared" si="1"/>
        <v>300000</v>
      </c>
      <c r="H5" s="9"/>
      <c r="I5" s="9"/>
    </row>
    <row r="6" spans="1:9" x14ac:dyDescent="0.25">
      <c r="A6" s="15">
        <v>58</v>
      </c>
      <c r="B6" s="9">
        <v>45000</v>
      </c>
      <c r="C6" s="9">
        <v>45000</v>
      </c>
      <c r="D6" s="9">
        <f t="shared" si="0"/>
        <v>0</v>
      </c>
      <c r="E6" s="10">
        <f t="shared" si="2"/>
        <v>216486.432</v>
      </c>
      <c r="F6" s="11">
        <v>0</v>
      </c>
      <c r="G6" s="9">
        <f t="shared" si="1"/>
        <v>300000</v>
      </c>
      <c r="H6" s="9"/>
      <c r="I6" s="9"/>
    </row>
    <row r="7" spans="1:9" x14ac:dyDescent="0.25">
      <c r="A7" s="15">
        <v>59</v>
      </c>
      <c r="B7" s="9">
        <v>35000</v>
      </c>
      <c r="C7" s="9">
        <v>50000</v>
      </c>
      <c r="D7" s="9">
        <f t="shared" si="0"/>
        <v>15000</v>
      </c>
      <c r="E7" s="10">
        <f t="shared" si="2"/>
        <v>235816.16064000002</v>
      </c>
      <c r="F7" s="11">
        <v>0</v>
      </c>
      <c r="G7" s="9">
        <f t="shared" si="1"/>
        <v>300000</v>
      </c>
      <c r="H7" s="9"/>
      <c r="I7" s="9"/>
    </row>
    <row r="8" spans="1:9" x14ac:dyDescent="0.25">
      <c r="A8" s="15">
        <v>60</v>
      </c>
      <c r="B8" s="9">
        <v>35000</v>
      </c>
      <c r="C8" s="9">
        <v>50000</v>
      </c>
      <c r="D8" s="9">
        <f t="shared" si="0"/>
        <v>15000</v>
      </c>
      <c r="E8" s="10">
        <f t="shared" si="2"/>
        <v>255532.48385280001</v>
      </c>
      <c r="F8" s="11">
        <v>0</v>
      </c>
      <c r="G8" s="9">
        <f t="shared" si="1"/>
        <v>300000</v>
      </c>
      <c r="H8" s="9"/>
      <c r="I8" s="9"/>
    </row>
    <row r="9" spans="1:9" x14ac:dyDescent="0.25">
      <c r="A9" s="15">
        <v>61</v>
      </c>
      <c r="B9" s="9">
        <v>35000</v>
      </c>
      <c r="C9" s="9">
        <v>50000</v>
      </c>
      <c r="D9" s="9">
        <f t="shared" si="0"/>
        <v>15000</v>
      </c>
      <c r="E9" s="10">
        <f t="shared" si="2"/>
        <v>275643.13352985599</v>
      </c>
      <c r="F9" s="11">
        <v>0</v>
      </c>
      <c r="G9" s="9">
        <f t="shared" si="1"/>
        <v>300000</v>
      </c>
      <c r="H9" s="9"/>
      <c r="I9" s="9"/>
    </row>
    <row r="10" spans="1:9" x14ac:dyDescent="0.25">
      <c r="A10" s="15" t="s">
        <v>1</v>
      </c>
      <c r="B10" s="9">
        <v>35000</v>
      </c>
      <c r="C10" s="9">
        <v>0</v>
      </c>
      <c r="D10" s="9">
        <f t="shared" si="0"/>
        <v>-35000</v>
      </c>
      <c r="E10" s="10">
        <f t="shared" si="2"/>
        <v>246155.99620045308</v>
      </c>
      <c r="F10" s="11">
        <v>0</v>
      </c>
      <c r="G10" s="9">
        <f t="shared" si="1"/>
        <v>300000</v>
      </c>
      <c r="H10" s="9"/>
      <c r="I10" s="9"/>
    </row>
    <row r="11" spans="1:9" x14ac:dyDescent="0.25">
      <c r="A11" s="15">
        <v>63</v>
      </c>
      <c r="B11" s="9">
        <v>35000</v>
      </c>
      <c r="C11" s="9">
        <v>0</v>
      </c>
      <c r="D11" s="9">
        <f t="shared" si="0"/>
        <v>-35000</v>
      </c>
      <c r="E11" s="10">
        <f t="shared" si="2"/>
        <v>201079.11612446216</v>
      </c>
      <c r="F11" s="11">
        <v>0</v>
      </c>
      <c r="G11" s="9">
        <f t="shared" si="1"/>
        <v>300000</v>
      </c>
      <c r="H11" s="9">
        <v>15000</v>
      </c>
      <c r="I11" s="9"/>
    </row>
    <row r="12" spans="1:9" x14ac:dyDescent="0.25">
      <c r="A12" s="15">
        <v>64</v>
      </c>
      <c r="B12" s="9">
        <v>35000</v>
      </c>
      <c r="C12" s="9">
        <v>0</v>
      </c>
      <c r="D12" s="9">
        <f t="shared" si="0"/>
        <v>-35000</v>
      </c>
      <c r="E12" s="10">
        <f t="shared" si="2"/>
        <v>170100.6984469514</v>
      </c>
      <c r="F12" s="11">
        <v>0</v>
      </c>
      <c r="G12" s="9">
        <f t="shared" si="1"/>
        <v>300000</v>
      </c>
      <c r="H12" s="9"/>
      <c r="I12" s="9"/>
    </row>
    <row r="13" spans="1:9" x14ac:dyDescent="0.25">
      <c r="A13" s="15">
        <v>65</v>
      </c>
      <c r="B13" s="9">
        <v>50000</v>
      </c>
      <c r="C13" s="9">
        <v>0</v>
      </c>
      <c r="D13" s="9">
        <f t="shared" si="0"/>
        <v>-50000</v>
      </c>
      <c r="E13" s="10">
        <f t="shared" si="2"/>
        <v>123502.71241589042</v>
      </c>
      <c r="F13" s="11">
        <v>0</v>
      </c>
      <c r="G13" s="9">
        <f t="shared" si="1"/>
        <v>300000</v>
      </c>
      <c r="H13" s="9"/>
      <c r="I13" s="9"/>
    </row>
    <row r="14" spans="1:9" x14ac:dyDescent="0.25">
      <c r="A14" s="15">
        <v>66</v>
      </c>
      <c r="B14" s="9">
        <v>45000</v>
      </c>
      <c r="C14" s="9">
        <v>0</v>
      </c>
      <c r="D14" s="9">
        <f t="shared" si="0"/>
        <v>-45000</v>
      </c>
      <c r="E14" s="10">
        <f t="shared" si="2"/>
        <v>80972.766664208233</v>
      </c>
      <c r="F14" s="11">
        <v>0</v>
      </c>
      <c r="G14" s="9">
        <f t="shared" si="1"/>
        <v>300000</v>
      </c>
      <c r="H14" s="9"/>
      <c r="I14" s="9"/>
    </row>
    <row r="15" spans="1:9" x14ac:dyDescent="0.25">
      <c r="A15" s="15">
        <v>67</v>
      </c>
      <c r="B15" s="9">
        <v>45000</v>
      </c>
      <c r="C15" s="9">
        <v>10000</v>
      </c>
      <c r="D15" s="9">
        <f t="shared" si="0"/>
        <v>-35000</v>
      </c>
      <c r="E15" s="10">
        <f t="shared" si="2"/>
        <v>27592.221997492394</v>
      </c>
      <c r="F15" s="11">
        <v>0</v>
      </c>
      <c r="G15" s="9">
        <f t="shared" si="1"/>
        <v>300000</v>
      </c>
      <c r="H15" s="9">
        <v>20000</v>
      </c>
      <c r="I15" s="9"/>
    </row>
    <row r="16" spans="1:9" x14ac:dyDescent="0.25">
      <c r="A16" s="15">
        <v>68</v>
      </c>
      <c r="B16" s="9">
        <v>43000</v>
      </c>
      <c r="C16" s="9">
        <v>10000</v>
      </c>
      <c r="D16" s="9">
        <f t="shared" si="0"/>
        <v>-33000</v>
      </c>
      <c r="E16" s="10">
        <f t="shared" si="2"/>
        <v>-4855.9335625577587</v>
      </c>
      <c r="F16" s="11">
        <v>0</v>
      </c>
      <c r="G16" s="9">
        <f t="shared" si="1"/>
        <v>300000</v>
      </c>
      <c r="H16" s="9"/>
      <c r="I16" s="9"/>
    </row>
    <row r="17" spans="1:9" x14ac:dyDescent="0.25">
      <c r="A17" s="15">
        <v>69</v>
      </c>
      <c r="B17" s="9">
        <v>40000</v>
      </c>
      <c r="C17" s="9">
        <v>10000</v>
      </c>
      <c r="D17" s="9">
        <f t="shared" si="0"/>
        <v>-30000</v>
      </c>
      <c r="E17" s="10">
        <f t="shared" si="2"/>
        <v>-34953.052233808914</v>
      </c>
      <c r="F17" s="11">
        <v>0</v>
      </c>
      <c r="G17" s="9">
        <f t="shared" si="1"/>
        <v>300000</v>
      </c>
      <c r="H17" s="9"/>
      <c r="I17" s="9"/>
    </row>
    <row r="18" spans="1:9" x14ac:dyDescent="0.25">
      <c r="A18" s="15">
        <v>70</v>
      </c>
      <c r="B18" s="9">
        <v>35000</v>
      </c>
      <c r="C18" s="9">
        <v>10000</v>
      </c>
      <c r="D18" s="9">
        <f t="shared" si="0"/>
        <v>-25000</v>
      </c>
      <c r="E18" s="10">
        <f t="shared" si="2"/>
        <v>19347.886721514908</v>
      </c>
      <c r="F18" s="11">
        <v>0</v>
      </c>
      <c r="G18" s="9">
        <f t="shared" si="1"/>
        <v>300000</v>
      </c>
      <c r="H18" s="9">
        <v>20000</v>
      </c>
      <c r="I18" s="9">
        <v>100000</v>
      </c>
    </row>
    <row r="19" spans="1:9" x14ac:dyDescent="0.25">
      <c r="A19" s="15">
        <v>71</v>
      </c>
      <c r="B19" s="9">
        <v>33000</v>
      </c>
      <c r="C19" s="9">
        <v>10000</v>
      </c>
      <c r="D19" s="9">
        <f t="shared" si="0"/>
        <v>-23000</v>
      </c>
      <c r="E19" s="10">
        <f t="shared" si="2"/>
        <v>-3265.1555440547927</v>
      </c>
      <c r="F19" s="11">
        <v>0</v>
      </c>
      <c r="G19" s="9">
        <f t="shared" si="1"/>
        <v>300000</v>
      </c>
      <c r="H19" s="9"/>
      <c r="I19" s="9"/>
    </row>
    <row r="20" spans="1:9" x14ac:dyDescent="0.25">
      <c r="A20" s="15">
        <v>72</v>
      </c>
      <c r="B20" s="9">
        <v>32000</v>
      </c>
      <c r="C20" s="9">
        <v>10000</v>
      </c>
      <c r="D20" s="9">
        <f t="shared" si="0"/>
        <v>-22000</v>
      </c>
      <c r="E20" s="10">
        <f t="shared" si="2"/>
        <v>-25330.45865493589</v>
      </c>
      <c r="F20" s="11">
        <v>0</v>
      </c>
      <c r="G20" s="9">
        <f t="shared" si="1"/>
        <v>300000</v>
      </c>
      <c r="H20" s="9"/>
      <c r="I20" s="9"/>
    </row>
    <row r="21" spans="1:9" x14ac:dyDescent="0.25">
      <c r="A21" s="15">
        <v>73</v>
      </c>
      <c r="B21" s="9">
        <v>31000</v>
      </c>
      <c r="C21" s="9">
        <v>10000</v>
      </c>
      <c r="D21" s="9">
        <f t="shared" si="0"/>
        <v>-21000</v>
      </c>
      <c r="E21" s="10">
        <f t="shared" si="2"/>
        <v>-61837.067828034604</v>
      </c>
      <c r="F21" s="11">
        <v>0</v>
      </c>
      <c r="G21" s="9">
        <f t="shared" si="1"/>
        <v>300000</v>
      </c>
      <c r="H21" s="9">
        <v>15000</v>
      </c>
      <c r="I21" s="9"/>
    </row>
    <row r="22" spans="1:9" x14ac:dyDescent="0.25">
      <c r="A22" s="15">
        <v>74</v>
      </c>
      <c r="B22" s="9">
        <v>30000</v>
      </c>
      <c r="C22" s="9">
        <v>10000</v>
      </c>
      <c r="D22" s="9">
        <f t="shared" si="0"/>
        <v>-20000</v>
      </c>
      <c r="E22" s="10">
        <f t="shared" si="2"/>
        <v>-83073.809184595302</v>
      </c>
      <c r="F22" s="11">
        <v>0</v>
      </c>
      <c r="G22" s="9">
        <f t="shared" si="1"/>
        <v>300000</v>
      </c>
      <c r="H22" s="9"/>
      <c r="I22" s="9"/>
    </row>
    <row r="23" spans="1:9" x14ac:dyDescent="0.25">
      <c r="A23" s="15">
        <v>75</v>
      </c>
      <c r="B23" s="9">
        <v>28000</v>
      </c>
      <c r="C23" s="9">
        <v>10000</v>
      </c>
      <c r="D23" s="9">
        <f t="shared" si="0"/>
        <v>-18000</v>
      </c>
      <c r="E23" s="10">
        <f t="shared" si="2"/>
        <v>-102735.28536828721</v>
      </c>
      <c r="F23" s="11">
        <v>0</v>
      </c>
      <c r="G23" s="9">
        <f t="shared" si="1"/>
        <v>300000</v>
      </c>
      <c r="H23" s="9"/>
      <c r="I23" s="9"/>
    </row>
    <row r="24" spans="1:9" x14ac:dyDescent="0.25">
      <c r="A24" s="15">
        <v>76</v>
      </c>
      <c r="B24" s="9">
        <v>25000</v>
      </c>
      <c r="C24" s="9">
        <v>10000</v>
      </c>
      <c r="D24" s="9">
        <f t="shared" si="0"/>
        <v>-15000</v>
      </c>
      <c r="E24" s="10">
        <f t="shared" si="2"/>
        <v>-119789.99107565296</v>
      </c>
      <c r="F24" s="11">
        <v>0</v>
      </c>
      <c r="G24" s="9">
        <f t="shared" si="1"/>
        <v>300000</v>
      </c>
      <c r="H24" s="9"/>
      <c r="I24" s="9"/>
    </row>
    <row r="25" spans="1:9" x14ac:dyDescent="0.25">
      <c r="A25" s="15">
        <v>77</v>
      </c>
      <c r="B25" s="9">
        <v>25000</v>
      </c>
      <c r="C25" s="9">
        <v>10000</v>
      </c>
      <c r="D25" s="9">
        <f t="shared" si="0"/>
        <v>-15000</v>
      </c>
      <c r="E25" s="10">
        <f t="shared" si="2"/>
        <v>-137185.79089716601</v>
      </c>
      <c r="F25" s="11">
        <v>0</v>
      </c>
      <c r="G25" s="9">
        <f t="shared" si="1"/>
        <v>300000</v>
      </c>
      <c r="H25" s="9"/>
      <c r="I25" s="9"/>
    </row>
    <row r="26" spans="1:9" x14ac:dyDescent="0.25">
      <c r="A26" s="15">
        <v>78</v>
      </c>
      <c r="B26" s="9">
        <v>25000</v>
      </c>
      <c r="C26" s="9">
        <v>10000</v>
      </c>
      <c r="D26" s="9">
        <f t="shared" si="0"/>
        <v>-15000</v>
      </c>
      <c r="E26" s="10">
        <f t="shared" si="2"/>
        <v>-154929.50671510934</v>
      </c>
      <c r="F26" s="11">
        <v>0</v>
      </c>
      <c r="G26" s="9">
        <f t="shared" si="1"/>
        <v>300000</v>
      </c>
      <c r="H26" s="9"/>
      <c r="I26" s="9"/>
    </row>
    <row r="27" spans="1:9" x14ac:dyDescent="0.25">
      <c r="A27" s="15">
        <v>79</v>
      </c>
      <c r="B27" s="9">
        <v>25000</v>
      </c>
      <c r="C27" s="9">
        <v>10000</v>
      </c>
      <c r="D27" s="9">
        <f t="shared" si="0"/>
        <v>-15000</v>
      </c>
      <c r="E27" s="10">
        <f t="shared" si="2"/>
        <v>-173028.09684941152</v>
      </c>
      <c r="F27" s="11">
        <v>0</v>
      </c>
      <c r="G27" s="9">
        <f t="shared" si="1"/>
        <v>300000</v>
      </c>
      <c r="H27" s="9"/>
      <c r="I27" s="9"/>
    </row>
    <row r="28" spans="1:9" x14ac:dyDescent="0.25">
      <c r="A28" s="15">
        <v>80</v>
      </c>
      <c r="B28" s="9">
        <v>25000</v>
      </c>
      <c r="C28" s="9">
        <v>10000</v>
      </c>
      <c r="D28" s="9">
        <f t="shared" si="0"/>
        <v>-15000</v>
      </c>
      <c r="E28" s="10">
        <f t="shared" si="2"/>
        <v>-191488.65878639976</v>
      </c>
      <c r="F28" s="11">
        <v>0</v>
      </c>
      <c r="G28" s="9">
        <f t="shared" si="1"/>
        <v>300000</v>
      </c>
      <c r="H28" s="9"/>
      <c r="I28" s="9"/>
    </row>
    <row r="29" spans="1:9" x14ac:dyDescent="0.25">
      <c r="A29" s="15">
        <v>81</v>
      </c>
      <c r="B29" s="9">
        <v>60000</v>
      </c>
      <c r="C29" s="9">
        <v>10000</v>
      </c>
      <c r="D29" s="9">
        <f t="shared" si="0"/>
        <v>-50000</v>
      </c>
      <c r="E29" s="10">
        <f>SUM((E28*(1+$B$36))+D29+I29)-(H29)+G28</f>
        <v>54681.568037872232</v>
      </c>
      <c r="F29" s="11">
        <v>0</v>
      </c>
      <c r="G29" s="9">
        <v>0</v>
      </c>
      <c r="H29" s="9"/>
      <c r="I29" s="9"/>
    </row>
    <row r="30" spans="1:9" x14ac:dyDescent="0.25">
      <c r="A30" s="15">
        <v>82</v>
      </c>
      <c r="B30" s="9">
        <v>60000</v>
      </c>
      <c r="C30" s="9">
        <v>10000</v>
      </c>
      <c r="D30" s="9">
        <f t="shared" si="0"/>
        <v>-50000</v>
      </c>
      <c r="E30" s="10">
        <f>SUM((E29*(1+$B$36))+D30+I30)-(H30)</f>
        <v>5775.1993986296802</v>
      </c>
      <c r="F30" s="11">
        <v>0</v>
      </c>
      <c r="G30" s="9">
        <v>0</v>
      </c>
      <c r="H30" s="9"/>
      <c r="I30" s="9"/>
    </row>
    <row r="31" spans="1:9" x14ac:dyDescent="0.25">
      <c r="A31" s="15">
        <v>83</v>
      </c>
      <c r="B31" s="9">
        <v>60000</v>
      </c>
      <c r="C31" s="9">
        <v>10000</v>
      </c>
      <c r="D31" s="9">
        <f t="shared" si="0"/>
        <v>-50000</v>
      </c>
      <c r="E31" s="10">
        <f>SUM((E30*(1+$B$36))+D31+I31)-(H31)</f>
        <v>-44109.296613397724</v>
      </c>
      <c r="F31" s="11">
        <v>0</v>
      </c>
      <c r="G31" s="9">
        <v>0</v>
      </c>
      <c r="H31" s="9"/>
      <c r="I31" s="9"/>
    </row>
    <row r="32" spans="1:9" x14ac:dyDescent="0.25">
      <c r="A32" s="15">
        <v>84</v>
      </c>
      <c r="B32" s="9">
        <v>60000</v>
      </c>
      <c r="C32" s="9">
        <v>10000</v>
      </c>
      <c r="D32" s="9">
        <f t="shared" si="0"/>
        <v>-50000</v>
      </c>
      <c r="E32" s="10">
        <f>SUM((E31*(1+$B$36))+D32+I32)-(H32)</f>
        <v>-94991.482545665669</v>
      </c>
      <c r="F32" s="11">
        <v>0</v>
      </c>
      <c r="G32" s="9">
        <v>0</v>
      </c>
      <c r="H32" s="9"/>
      <c r="I32" s="9"/>
    </row>
    <row r="33" spans="1:9" x14ac:dyDescent="0.25">
      <c r="B33" s="2"/>
      <c r="C33" s="2"/>
      <c r="D33" s="2"/>
      <c r="E33" s="4"/>
      <c r="F33" s="6"/>
      <c r="G33" s="2"/>
      <c r="H33" s="2"/>
      <c r="I33" s="2"/>
    </row>
    <row r="34" spans="1:9" x14ac:dyDescent="0.25">
      <c r="A34" t="s">
        <v>2</v>
      </c>
      <c r="B34" s="2">
        <v>10000</v>
      </c>
      <c r="C34" s="2"/>
      <c r="D34" s="2"/>
      <c r="E34" s="4"/>
      <c r="F34" s="6"/>
      <c r="G34" s="2"/>
      <c r="H34" s="2"/>
      <c r="I34" s="2"/>
    </row>
    <row r="35" spans="1:9" x14ac:dyDescent="0.25">
      <c r="A35" t="s">
        <v>3</v>
      </c>
      <c r="B35" s="2">
        <v>300000</v>
      </c>
      <c r="C35" s="2"/>
      <c r="D35" s="2"/>
      <c r="E35" s="4"/>
      <c r="F35" s="6"/>
      <c r="G35" s="2"/>
      <c r="H35" s="2"/>
      <c r="I35" s="2"/>
    </row>
    <row r="36" spans="1:9" x14ac:dyDescent="0.25">
      <c r="A36" t="s">
        <v>6</v>
      </c>
      <c r="B36" s="5">
        <v>0.02</v>
      </c>
      <c r="C36" s="2"/>
      <c r="D36" s="2"/>
      <c r="E36" s="4"/>
      <c r="F36" s="6"/>
      <c r="G36" s="2"/>
      <c r="H36" s="2"/>
      <c r="I36" s="2"/>
    </row>
    <row r="37" spans="1:9" x14ac:dyDescent="0.25">
      <c r="A37" t="s">
        <v>4</v>
      </c>
      <c r="B37" s="2">
        <v>200000</v>
      </c>
      <c r="C37" s="2"/>
      <c r="D37" s="2"/>
      <c r="E37" s="4"/>
      <c r="F37" s="6"/>
      <c r="G37" s="2"/>
      <c r="H37" s="2"/>
      <c r="I37" s="2"/>
    </row>
    <row r="38" spans="1:9" x14ac:dyDescent="0.25">
      <c r="B38" s="2"/>
      <c r="C38" s="2"/>
      <c r="D38" s="2"/>
      <c r="E38" s="4"/>
      <c r="F38" s="6"/>
      <c r="G38" s="2"/>
      <c r="H38" s="2"/>
      <c r="I38" s="2"/>
    </row>
    <row r="39" spans="1:9" x14ac:dyDescent="0.25">
      <c r="B39" s="2"/>
      <c r="C39" s="2"/>
      <c r="D39" s="2"/>
      <c r="E39" s="4"/>
      <c r="F39" s="6"/>
      <c r="G39" s="2"/>
      <c r="H39" s="2"/>
      <c r="I39" s="2"/>
    </row>
    <row r="40" spans="1:9" x14ac:dyDescent="0.25">
      <c r="B40" s="2"/>
      <c r="C40" s="2"/>
      <c r="D40" s="2"/>
      <c r="E40" s="4"/>
      <c r="F40" s="6"/>
      <c r="G40" s="2"/>
      <c r="H40" s="2"/>
      <c r="I40" s="2"/>
    </row>
    <row r="41" spans="1:9" x14ac:dyDescent="0.25">
      <c r="B41" s="2"/>
      <c r="C41" s="2"/>
      <c r="D41" s="2"/>
      <c r="E41" s="4"/>
      <c r="F41" s="6"/>
      <c r="G41" s="2"/>
      <c r="H41" s="2"/>
      <c r="I41" s="2"/>
    </row>
    <row r="42" spans="1:9" x14ac:dyDescent="0.25">
      <c r="B42" s="2"/>
      <c r="C42" s="2"/>
      <c r="D42" s="2"/>
      <c r="E42" s="4"/>
      <c r="F42" s="6"/>
      <c r="G42" s="2"/>
      <c r="H42" s="2"/>
      <c r="I42" s="2"/>
    </row>
    <row r="43" spans="1:9" x14ac:dyDescent="0.25">
      <c r="B43" s="2"/>
      <c r="C43" s="2"/>
      <c r="D43" s="2"/>
      <c r="E43" s="4"/>
      <c r="F43" s="6"/>
      <c r="G43" s="2"/>
      <c r="H43" s="2"/>
      <c r="I43" s="2"/>
    </row>
    <row r="44" spans="1:9" x14ac:dyDescent="0.25">
      <c r="B44" s="2"/>
      <c r="C44" s="2"/>
      <c r="D44" s="2"/>
      <c r="E44" s="4"/>
      <c r="F44" s="6"/>
      <c r="G44" s="2"/>
      <c r="H44" s="2"/>
      <c r="I44" s="2"/>
    </row>
    <row r="45" spans="1:9" x14ac:dyDescent="0.25">
      <c r="B45" s="2"/>
      <c r="C45" s="2"/>
      <c r="D45" s="2"/>
      <c r="E45" s="4"/>
      <c r="F45" s="6"/>
      <c r="G45" s="2"/>
      <c r="H45" s="2"/>
      <c r="I45" s="2"/>
    </row>
    <row r="46" spans="1:9" x14ac:dyDescent="0.25">
      <c r="B46" s="2"/>
      <c r="C46" s="2"/>
      <c r="D46" s="2"/>
      <c r="E46" s="4"/>
      <c r="F46" s="6"/>
      <c r="G46" s="2"/>
      <c r="H46" s="2"/>
      <c r="I46" s="2"/>
    </row>
    <row r="47" spans="1:9" x14ac:dyDescent="0.25">
      <c r="B47" s="2"/>
      <c r="C47" s="2"/>
      <c r="D47" s="2"/>
      <c r="E47" s="4"/>
      <c r="F47" s="6"/>
      <c r="G47" s="2"/>
      <c r="H47" s="2"/>
      <c r="I47" s="2"/>
    </row>
    <row r="48" spans="1:9" x14ac:dyDescent="0.25">
      <c r="B48" s="2"/>
      <c r="C48" s="2"/>
      <c r="D48" s="2"/>
      <c r="E48" s="4"/>
      <c r="F48" s="6"/>
      <c r="G48" s="2"/>
      <c r="H48" s="2"/>
      <c r="I48" s="2"/>
    </row>
    <row r="49" spans="2:9" x14ac:dyDescent="0.25">
      <c r="B49" s="2"/>
      <c r="C49" s="2"/>
      <c r="D49" s="2"/>
      <c r="E49" s="4"/>
      <c r="F49" s="6"/>
      <c r="G49" s="2"/>
      <c r="H49" s="2"/>
      <c r="I49" s="2"/>
    </row>
    <row r="50" spans="2:9" x14ac:dyDescent="0.25">
      <c r="B50" s="2"/>
      <c r="C50" s="2"/>
      <c r="D50" s="2"/>
      <c r="E50" s="4"/>
      <c r="F50" s="6"/>
      <c r="G50" s="2"/>
      <c r="H50" s="2"/>
      <c r="I50" s="2"/>
    </row>
    <row r="51" spans="2:9" x14ac:dyDescent="0.25">
      <c r="B51" s="2"/>
      <c r="C51" s="2"/>
      <c r="D51" s="2"/>
      <c r="E51" s="4"/>
      <c r="F51" s="6"/>
      <c r="G51" s="2"/>
      <c r="H51" s="2"/>
      <c r="I51" s="2"/>
    </row>
    <row r="52" spans="2:9" x14ac:dyDescent="0.25">
      <c r="B52" s="2"/>
      <c r="C52" s="2"/>
      <c r="D52" s="2"/>
      <c r="E52" s="4"/>
      <c r="F52" s="6"/>
      <c r="G52" s="2"/>
      <c r="H52" s="2"/>
      <c r="I52" s="2"/>
    </row>
    <row r="53" spans="2:9" x14ac:dyDescent="0.25">
      <c r="B53" s="2"/>
      <c r="C53" s="2"/>
      <c r="D53" s="2"/>
      <c r="E53" s="4"/>
      <c r="F53" s="6"/>
      <c r="G53" s="2"/>
      <c r="H53" s="2"/>
      <c r="I53" s="2"/>
    </row>
    <row r="54" spans="2:9" x14ac:dyDescent="0.25">
      <c r="B54" s="2"/>
      <c r="C54" s="2"/>
      <c r="D54" s="2"/>
      <c r="E54" s="4"/>
      <c r="F54" s="6"/>
      <c r="G54" s="2"/>
      <c r="H54" s="2"/>
      <c r="I54" s="2"/>
    </row>
    <row r="55" spans="2:9" x14ac:dyDescent="0.25">
      <c r="B55" s="2"/>
      <c r="C55" s="2"/>
      <c r="D55" s="2"/>
      <c r="E55" s="4"/>
      <c r="F55" s="6"/>
      <c r="G55" s="2"/>
      <c r="H55" s="2"/>
      <c r="I55" s="2"/>
    </row>
    <row r="56" spans="2:9" x14ac:dyDescent="0.25">
      <c r="B56" s="2"/>
      <c r="C56" s="2"/>
      <c r="D56" s="2"/>
      <c r="E56" s="4"/>
      <c r="F56" s="6"/>
      <c r="G56" s="2"/>
      <c r="H56" s="2"/>
      <c r="I56" s="2"/>
    </row>
    <row r="57" spans="2:9" x14ac:dyDescent="0.25">
      <c r="B57" s="2"/>
      <c r="C57" s="2"/>
      <c r="D57" s="2"/>
      <c r="E57" s="4"/>
      <c r="F57" s="6"/>
      <c r="G57" s="2"/>
      <c r="H57" s="2"/>
      <c r="I57" s="2"/>
    </row>
    <row r="58" spans="2:9" x14ac:dyDescent="0.25">
      <c r="B58" s="2"/>
      <c r="C58" s="2"/>
      <c r="D58" s="2"/>
      <c r="E58" s="4"/>
      <c r="F58" s="6"/>
      <c r="G58" s="2"/>
      <c r="H58" s="2"/>
      <c r="I58" s="2"/>
    </row>
    <row r="59" spans="2:9" x14ac:dyDescent="0.25">
      <c r="B59" s="2"/>
      <c r="C59" s="2"/>
      <c r="D59" s="2"/>
      <c r="E59" s="4"/>
      <c r="F59" s="6"/>
      <c r="G59" s="2"/>
      <c r="H59" s="2"/>
      <c r="I59" s="2"/>
    </row>
  </sheetData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>
      <selection sqref="A1:A1048576"/>
    </sheetView>
  </sheetViews>
  <sheetFormatPr defaultRowHeight="15" x14ac:dyDescent="0.25"/>
  <cols>
    <col min="1" max="1" width="12.140625" style="3" bestFit="1" customWidth="1"/>
    <col min="2" max="2" width="12.28515625" customWidth="1"/>
    <col min="3" max="3" width="25.140625" bestFit="1" customWidth="1"/>
    <col min="4" max="4" width="15.5703125" customWidth="1"/>
    <col min="5" max="5" width="19.140625" bestFit="1" customWidth="1"/>
    <col min="6" max="6" width="9.42578125" style="7" customWidth="1"/>
    <col min="7" max="7" width="20.5703125" bestFit="1" customWidth="1"/>
    <col min="8" max="8" width="12.7109375" customWidth="1"/>
    <col min="9" max="9" width="11.42578125" customWidth="1"/>
  </cols>
  <sheetData>
    <row r="1" spans="1:9" s="13" customFormat="1" ht="30" x14ac:dyDescent="0.25">
      <c r="A1" s="8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5</v>
      </c>
      <c r="G1" s="8" t="s">
        <v>12</v>
      </c>
      <c r="H1" s="8" t="s">
        <v>13</v>
      </c>
      <c r="I1" s="8" t="s">
        <v>14</v>
      </c>
    </row>
    <row r="2" spans="1:9" x14ac:dyDescent="0.25">
      <c r="A2" s="12">
        <v>54</v>
      </c>
      <c r="B2" s="2">
        <v>30000</v>
      </c>
      <c r="C2" s="2">
        <v>45000</v>
      </c>
      <c r="D2" s="2">
        <f t="shared" ref="D2:D32" si="0">SUM(C2-B2)</f>
        <v>15000</v>
      </c>
      <c r="E2" s="4">
        <f>B37</f>
        <v>200000</v>
      </c>
      <c r="F2" s="6">
        <v>0</v>
      </c>
      <c r="G2" s="2">
        <f t="shared" ref="G2:G16" si="1">$B$35</f>
        <v>300000</v>
      </c>
      <c r="H2" s="2"/>
      <c r="I2" s="2"/>
    </row>
    <row r="3" spans="1:9" x14ac:dyDescent="0.25">
      <c r="A3" s="12">
        <v>55</v>
      </c>
      <c r="B3" s="2">
        <v>30000</v>
      </c>
      <c r="C3" s="2">
        <v>45000</v>
      </c>
      <c r="D3" s="2">
        <f t="shared" si="0"/>
        <v>15000</v>
      </c>
      <c r="E3" s="4">
        <f t="shared" ref="E3:E16" si="2">SUM((E2*(1+$B$36))+(D2/0.8)+I3)-(H3)</f>
        <v>224750</v>
      </c>
      <c r="F3" s="6">
        <v>0</v>
      </c>
      <c r="G3" s="2">
        <f t="shared" si="1"/>
        <v>300000</v>
      </c>
      <c r="H3" s="2"/>
      <c r="I3" s="2"/>
    </row>
    <row r="4" spans="1:9" x14ac:dyDescent="0.25">
      <c r="A4" s="12">
        <v>56</v>
      </c>
      <c r="B4" s="2">
        <v>30000</v>
      </c>
      <c r="C4" s="2">
        <v>45000</v>
      </c>
      <c r="D4" s="2">
        <f t="shared" si="0"/>
        <v>15000</v>
      </c>
      <c r="E4" s="4">
        <f t="shared" si="2"/>
        <v>250242.5</v>
      </c>
      <c r="F4" s="6">
        <v>0</v>
      </c>
      <c r="G4" s="2">
        <f t="shared" si="1"/>
        <v>300000</v>
      </c>
      <c r="H4" s="2"/>
      <c r="I4" s="2"/>
    </row>
    <row r="5" spans="1:9" x14ac:dyDescent="0.25">
      <c r="A5" s="12">
        <v>57</v>
      </c>
      <c r="B5" s="2">
        <v>30000</v>
      </c>
      <c r="C5" s="2">
        <v>45000</v>
      </c>
      <c r="D5" s="2">
        <f t="shared" si="0"/>
        <v>15000</v>
      </c>
      <c r="E5" s="4">
        <f t="shared" si="2"/>
        <v>276499.77500000002</v>
      </c>
      <c r="F5" s="6">
        <v>0</v>
      </c>
      <c r="G5" s="2">
        <f t="shared" si="1"/>
        <v>300000</v>
      </c>
      <c r="H5" s="2"/>
      <c r="I5" s="2"/>
    </row>
    <row r="6" spans="1:9" x14ac:dyDescent="0.25">
      <c r="A6" s="12">
        <v>58</v>
      </c>
      <c r="B6" s="2">
        <v>30000</v>
      </c>
      <c r="C6" s="2">
        <v>45000</v>
      </c>
      <c r="D6" s="2">
        <f t="shared" si="0"/>
        <v>15000</v>
      </c>
      <c r="E6" s="4">
        <f t="shared" si="2"/>
        <v>303544.76825000002</v>
      </c>
      <c r="F6" s="6">
        <v>0</v>
      </c>
      <c r="G6" s="2">
        <f t="shared" si="1"/>
        <v>300000</v>
      </c>
      <c r="H6" s="2"/>
      <c r="I6" s="2"/>
    </row>
    <row r="7" spans="1:9" x14ac:dyDescent="0.25">
      <c r="A7" s="12">
        <v>59</v>
      </c>
      <c r="B7" s="2">
        <v>25000</v>
      </c>
      <c r="C7" s="2">
        <v>50000</v>
      </c>
      <c r="D7" s="2">
        <f t="shared" si="0"/>
        <v>25000</v>
      </c>
      <c r="E7" s="4">
        <f t="shared" si="2"/>
        <v>331401.11129750003</v>
      </c>
      <c r="F7" s="6">
        <v>0</v>
      </c>
      <c r="G7" s="2">
        <f t="shared" si="1"/>
        <v>300000</v>
      </c>
      <c r="H7" s="2"/>
      <c r="I7" s="2"/>
    </row>
    <row r="8" spans="1:9" x14ac:dyDescent="0.25">
      <c r="A8" s="12">
        <v>60</v>
      </c>
      <c r="B8" s="2">
        <v>25000</v>
      </c>
      <c r="C8" s="2">
        <v>50000</v>
      </c>
      <c r="D8" s="2">
        <f t="shared" si="0"/>
        <v>25000</v>
      </c>
      <c r="E8" s="4">
        <f t="shared" si="2"/>
        <v>372593.14463642502</v>
      </c>
      <c r="F8" s="6">
        <v>0</v>
      </c>
      <c r="G8" s="2">
        <f t="shared" si="1"/>
        <v>300000</v>
      </c>
      <c r="H8" s="2"/>
      <c r="I8" s="2"/>
    </row>
    <row r="9" spans="1:9" x14ac:dyDescent="0.25">
      <c r="A9" s="12">
        <v>61</v>
      </c>
      <c r="B9" s="2">
        <v>25000</v>
      </c>
      <c r="C9" s="2">
        <v>50000</v>
      </c>
      <c r="D9" s="2">
        <f t="shared" si="0"/>
        <v>25000</v>
      </c>
      <c r="E9" s="4">
        <f t="shared" si="2"/>
        <v>415020.93897551775</v>
      </c>
      <c r="F9" s="6">
        <v>0</v>
      </c>
      <c r="G9" s="2">
        <f t="shared" si="1"/>
        <v>300000</v>
      </c>
      <c r="H9" s="2"/>
      <c r="I9" s="2"/>
    </row>
    <row r="10" spans="1:9" x14ac:dyDescent="0.25">
      <c r="A10" s="12" t="s">
        <v>1</v>
      </c>
      <c r="B10" s="2">
        <v>30000</v>
      </c>
      <c r="C10" s="2">
        <v>0</v>
      </c>
      <c r="D10" s="2">
        <f t="shared" si="0"/>
        <v>-30000</v>
      </c>
      <c r="E10" s="4">
        <f t="shared" si="2"/>
        <v>458721.56714478327</v>
      </c>
      <c r="F10" s="6">
        <v>0</v>
      </c>
      <c r="G10" s="2">
        <f t="shared" si="1"/>
        <v>300000</v>
      </c>
      <c r="H10" s="2"/>
      <c r="I10" s="2"/>
    </row>
    <row r="11" spans="1:9" x14ac:dyDescent="0.25">
      <c r="A11" s="12">
        <v>63</v>
      </c>
      <c r="B11" s="2">
        <v>30000</v>
      </c>
      <c r="C11" s="2">
        <v>0</v>
      </c>
      <c r="D11" s="2">
        <f t="shared" si="0"/>
        <v>-30000</v>
      </c>
      <c r="E11" s="4">
        <f t="shared" si="2"/>
        <v>419983.2141591268</v>
      </c>
      <c r="F11" s="6">
        <v>0</v>
      </c>
      <c r="G11" s="2">
        <f t="shared" si="1"/>
        <v>300000</v>
      </c>
      <c r="H11" s="2">
        <v>15000</v>
      </c>
      <c r="I11" s="2"/>
    </row>
    <row r="12" spans="1:9" x14ac:dyDescent="0.25">
      <c r="A12" s="12">
        <v>64</v>
      </c>
      <c r="B12" s="2">
        <v>35000</v>
      </c>
      <c r="C12" s="2">
        <v>0</v>
      </c>
      <c r="D12" s="2">
        <f t="shared" si="0"/>
        <v>-35000</v>
      </c>
      <c r="E12" s="4">
        <f t="shared" si="2"/>
        <v>395082.71058390063</v>
      </c>
      <c r="F12" s="6">
        <v>0</v>
      </c>
      <c r="G12" s="2">
        <f t="shared" si="1"/>
        <v>300000</v>
      </c>
      <c r="H12" s="2"/>
      <c r="I12" s="2"/>
    </row>
    <row r="13" spans="1:9" x14ac:dyDescent="0.25">
      <c r="A13" s="12">
        <v>65</v>
      </c>
      <c r="B13" s="2">
        <v>50000</v>
      </c>
      <c r="C13" s="2">
        <v>0</v>
      </c>
      <c r="D13" s="2">
        <f t="shared" si="0"/>
        <v>-50000</v>
      </c>
      <c r="E13" s="4">
        <f t="shared" si="2"/>
        <v>363185.19190141768</v>
      </c>
      <c r="F13" s="6">
        <v>0</v>
      </c>
      <c r="G13" s="2">
        <f t="shared" si="1"/>
        <v>300000</v>
      </c>
      <c r="H13" s="2"/>
      <c r="I13" s="2"/>
    </row>
    <row r="14" spans="1:9" x14ac:dyDescent="0.25">
      <c r="A14" s="12">
        <v>66</v>
      </c>
      <c r="B14" s="2">
        <v>45000</v>
      </c>
      <c r="C14" s="2">
        <v>0</v>
      </c>
      <c r="D14" s="2">
        <f t="shared" si="0"/>
        <v>-45000</v>
      </c>
      <c r="E14" s="4">
        <f t="shared" si="2"/>
        <v>311580.74765846023</v>
      </c>
      <c r="F14" s="6">
        <v>0</v>
      </c>
      <c r="G14" s="2">
        <f t="shared" si="1"/>
        <v>300000</v>
      </c>
      <c r="H14" s="2"/>
      <c r="I14" s="2"/>
    </row>
    <row r="15" spans="1:9" x14ac:dyDescent="0.25">
      <c r="A15" s="12">
        <v>67</v>
      </c>
      <c r="B15" s="2">
        <v>45000</v>
      </c>
      <c r="C15" s="2">
        <v>10000</v>
      </c>
      <c r="D15" s="2">
        <f t="shared" si="0"/>
        <v>-35000</v>
      </c>
      <c r="E15" s="4">
        <f t="shared" si="2"/>
        <v>244678.17008821404</v>
      </c>
      <c r="F15" s="6">
        <v>0</v>
      </c>
      <c r="G15" s="2">
        <f t="shared" si="1"/>
        <v>300000</v>
      </c>
      <c r="H15" s="2">
        <v>20000</v>
      </c>
      <c r="I15" s="2"/>
    </row>
    <row r="16" spans="1:9" x14ac:dyDescent="0.25">
      <c r="A16" s="12">
        <v>68</v>
      </c>
      <c r="B16" s="2">
        <v>43000</v>
      </c>
      <c r="C16" s="2">
        <v>10000</v>
      </c>
      <c r="D16" s="2">
        <f t="shared" si="0"/>
        <v>-33000</v>
      </c>
      <c r="E16" s="4">
        <f t="shared" si="2"/>
        <v>208268.51519086046</v>
      </c>
      <c r="F16" s="6">
        <v>0</v>
      </c>
      <c r="G16" s="2">
        <f t="shared" si="1"/>
        <v>300000</v>
      </c>
      <c r="H16" s="2"/>
      <c r="I16" s="2"/>
    </row>
    <row r="17" spans="1:9" x14ac:dyDescent="0.25">
      <c r="A17" s="12">
        <v>69</v>
      </c>
      <c r="B17" s="2">
        <v>49000</v>
      </c>
      <c r="C17" s="2">
        <v>10000</v>
      </c>
      <c r="D17" s="2">
        <f t="shared" si="0"/>
        <v>-39000</v>
      </c>
      <c r="E17" s="4">
        <f>SUM((E16*(1+$B$36))+(D16/0.8)+I17)-(H17)+G16</f>
        <v>473266.57064658625</v>
      </c>
      <c r="F17" s="6">
        <v>0</v>
      </c>
      <c r="G17" s="2">
        <v>0</v>
      </c>
      <c r="H17" s="2"/>
      <c r="I17" s="2"/>
    </row>
    <row r="18" spans="1:9" x14ac:dyDescent="0.25">
      <c r="A18" s="12">
        <v>70</v>
      </c>
      <c r="B18" s="2">
        <v>44000</v>
      </c>
      <c r="C18" s="2">
        <v>10000</v>
      </c>
      <c r="D18" s="2">
        <f t="shared" si="0"/>
        <v>-34000</v>
      </c>
      <c r="E18" s="4">
        <f t="shared" ref="E18:E32" si="3">SUM((E17*(1+$B$36))+(D17/0.8)+I18)-(H18)</f>
        <v>518714.56776598387</v>
      </c>
      <c r="F18" s="6">
        <v>0</v>
      </c>
      <c r="G18" s="2">
        <v>0</v>
      </c>
      <c r="H18" s="2">
        <v>20000</v>
      </c>
      <c r="I18" s="2">
        <v>100000</v>
      </c>
    </row>
    <row r="19" spans="1:9" x14ac:dyDescent="0.25">
      <c r="A19" s="12">
        <v>71</v>
      </c>
      <c r="B19" s="2">
        <v>42000</v>
      </c>
      <c r="C19" s="2">
        <v>10000</v>
      </c>
      <c r="D19" s="2">
        <f t="shared" si="0"/>
        <v>-32000</v>
      </c>
      <c r="E19" s="4">
        <f t="shared" si="3"/>
        <v>491776.00479896343</v>
      </c>
      <c r="F19" s="6">
        <v>0</v>
      </c>
      <c r="G19" s="2">
        <v>0</v>
      </c>
      <c r="H19" s="2"/>
      <c r="I19" s="2"/>
    </row>
    <row r="20" spans="1:9" x14ac:dyDescent="0.25">
      <c r="A20" s="12">
        <v>72</v>
      </c>
      <c r="B20" s="2">
        <v>41000</v>
      </c>
      <c r="C20" s="2">
        <v>10000</v>
      </c>
      <c r="D20" s="2">
        <f t="shared" si="0"/>
        <v>-31000</v>
      </c>
      <c r="E20" s="4">
        <f t="shared" si="3"/>
        <v>466529.28494293237</v>
      </c>
      <c r="F20" s="6">
        <v>0</v>
      </c>
      <c r="G20" s="2">
        <v>0</v>
      </c>
      <c r="H20" s="2"/>
      <c r="I20" s="2"/>
    </row>
    <row r="21" spans="1:9" x14ac:dyDescent="0.25">
      <c r="A21" s="12">
        <v>73</v>
      </c>
      <c r="B21" s="2">
        <v>40000</v>
      </c>
      <c r="C21" s="2">
        <v>10000</v>
      </c>
      <c r="D21" s="2">
        <f t="shared" si="0"/>
        <v>-30000</v>
      </c>
      <c r="E21" s="4">
        <f t="shared" si="3"/>
        <v>426775.16349122033</v>
      </c>
      <c r="F21" s="6">
        <v>0</v>
      </c>
      <c r="G21" s="2">
        <v>0</v>
      </c>
      <c r="H21" s="2">
        <v>15000</v>
      </c>
      <c r="I21" s="2"/>
    </row>
    <row r="22" spans="1:9" x14ac:dyDescent="0.25">
      <c r="A22" s="12">
        <v>74</v>
      </c>
      <c r="B22" s="2">
        <v>47000</v>
      </c>
      <c r="C22" s="2">
        <v>10000</v>
      </c>
      <c r="D22" s="2">
        <f t="shared" si="0"/>
        <v>-37000</v>
      </c>
      <c r="E22" s="4">
        <f t="shared" si="3"/>
        <v>402078.41839595698</v>
      </c>
      <c r="F22" s="6">
        <v>0</v>
      </c>
      <c r="G22" s="2">
        <v>0</v>
      </c>
      <c r="H22" s="2"/>
      <c r="I22" s="2"/>
    </row>
    <row r="23" spans="1:9" x14ac:dyDescent="0.25">
      <c r="A23" s="12">
        <v>75</v>
      </c>
      <c r="B23" s="2">
        <v>45000</v>
      </c>
      <c r="C23" s="2">
        <v>10000</v>
      </c>
      <c r="D23" s="2">
        <f t="shared" si="0"/>
        <v>-35000</v>
      </c>
      <c r="E23" s="4">
        <f t="shared" si="3"/>
        <v>367890.7709478357</v>
      </c>
      <c r="F23" s="6">
        <v>0</v>
      </c>
      <c r="G23" s="2">
        <v>0</v>
      </c>
      <c r="H23" s="2"/>
      <c r="I23" s="2"/>
    </row>
    <row r="24" spans="1:9" x14ac:dyDescent="0.25">
      <c r="A24" s="12">
        <v>76</v>
      </c>
      <c r="B24" s="2">
        <v>42000</v>
      </c>
      <c r="C24" s="2">
        <v>10000</v>
      </c>
      <c r="D24" s="2">
        <f t="shared" si="0"/>
        <v>-32000</v>
      </c>
      <c r="E24" s="4">
        <f t="shared" si="3"/>
        <v>335177.49407627078</v>
      </c>
      <c r="F24" s="6">
        <v>0</v>
      </c>
      <c r="G24" s="2">
        <v>0</v>
      </c>
      <c r="H24" s="2"/>
      <c r="I24" s="2"/>
    </row>
    <row r="25" spans="1:9" x14ac:dyDescent="0.25">
      <c r="A25" s="12">
        <v>77</v>
      </c>
      <c r="B25" s="2">
        <v>41000</v>
      </c>
      <c r="C25" s="2">
        <v>10000</v>
      </c>
      <c r="D25" s="2">
        <f t="shared" si="0"/>
        <v>-31000</v>
      </c>
      <c r="E25" s="4">
        <f t="shared" si="3"/>
        <v>305232.81889855891</v>
      </c>
      <c r="F25" s="6">
        <v>0</v>
      </c>
      <c r="G25" s="2">
        <v>0</v>
      </c>
      <c r="H25" s="2"/>
      <c r="I25" s="2"/>
    </row>
    <row r="26" spans="1:9" x14ac:dyDescent="0.25">
      <c r="A26" s="12">
        <v>78</v>
      </c>
      <c r="B26" s="2">
        <v>42000</v>
      </c>
      <c r="C26" s="2">
        <v>10000</v>
      </c>
      <c r="D26" s="2">
        <f t="shared" si="0"/>
        <v>-32000</v>
      </c>
      <c r="E26" s="4">
        <f t="shared" si="3"/>
        <v>275639.80346551567</v>
      </c>
      <c r="F26" s="6">
        <v>0</v>
      </c>
      <c r="G26" s="2">
        <v>0</v>
      </c>
      <c r="H26" s="2"/>
      <c r="I26" s="2"/>
    </row>
    <row r="27" spans="1:9" x14ac:dyDescent="0.25">
      <c r="A27" s="12">
        <v>79</v>
      </c>
      <c r="B27" s="2">
        <v>42000</v>
      </c>
      <c r="C27" s="2">
        <v>10000</v>
      </c>
      <c r="D27" s="2">
        <f t="shared" si="0"/>
        <v>-32000</v>
      </c>
      <c r="E27" s="4">
        <f t="shared" si="3"/>
        <v>243908.99756948114</v>
      </c>
      <c r="F27" s="6">
        <v>0</v>
      </c>
      <c r="G27" s="2">
        <v>0</v>
      </c>
      <c r="H27" s="2"/>
      <c r="I27" s="2"/>
    </row>
    <row r="28" spans="1:9" x14ac:dyDescent="0.25">
      <c r="A28" s="12">
        <v>80</v>
      </c>
      <c r="B28" s="2">
        <v>42000</v>
      </c>
      <c r="C28" s="2">
        <v>10000</v>
      </c>
      <c r="D28" s="2">
        <f t="shared" si="0"/>
        <v>-32000</v>
      </c>
      <c r="E28" s="4">
        <f t="shared" si="3"/>
        <v>211226.26749656559</v>
      </c>
      <c r="F28" s="6">
        <v>0</v>
      </c>
      <c r="G28" s="2">
        <v>0</v>
      </c>
      <c r="H28" s="2"/>
      <c r="I28" s="2"/>
    </row>
    <row r="29" spans="1:9" x14ac:dyDescent="0.25">
      <c r="A29" s="12">
        <v>81</v>
      </c>
      <c r="B29" s="2">
        <v>60000</v>
      </c>
      <c r="C29" s="2">
        <v>10000</v>
      </c>
      <c r="D29" s="2">
        <f t="shared" si="0"/>
        <v>-50000</v>
      </c>
      <c r="E29" s="4">
        <f t="shared" si="3"/>
        <v>177563.05552146255</v>
      </c>
      <c r="F29" s="6">
        <v>0</v>
      </c>
      <c r="G29" s="2">
        <v>0</v>
      </c>
      <c r="H29" s="2"/>
      <c r="I29" s="2"/>
    </row>
    <row r="30" spans="1:9" x14ac:dyDescent="0.25">
      <c r="A30" s="12">
        <v>82</v>
      </c>
      <c r="B30" s="2">
        <v>60000</v>
      </c>
      <c r="C30" s="2">
        <v>10000</v>
      </c>
      <c r="D30" s="2">
        <f t="shared" si="0"/>
        <v>-50000</v>
      </c>
      <c r="E30" s="4">
        <f t="shared" si="3"/>
        <v>120389.94718710642</v>
      </c>
      <c r="F30" s="6">
        <v>0</v>
      </c>
      <c r="G30" s="2">
        <v>0</v>
      </c>
      <c r="H30" s="2"/>
      <c r="I30" s="2"/>
    </row>
    <row r="31" spans="1:9" x14ac:dyDescent="0.25">
      <c r="A31" s="12">
        <v>83</v>
      </c>
      <c r="B31" s="2">
        <v>60000</v>
      </c>
      <c r="C31" s="2">
        <v>10000</v>
      </c>
      <c r="D31" s="2">
        <f t="shared" si="0"/>
        <v>-50000</v>
      </c>
      <c r="E31" s="4">
        <f t="shared" si="3"/>
        <v>61501.645602719611</v>
      </c>
      <c r="F31" s="6">
        <v>0</v>
      </c>
      <c r="G31" s="2">
        <v>0</v>
      </c>
      <c r="H31" s="2"/>
      <c r="I31" s="2"/>
    </row>
    <row r="32" spans="1:9" x14ac:dyDescent="0.25">
      <c r="A32" s="12">
        <v>84</v>
      </c>
      <c r="B32" s="2">
        <v>60000</v>
      </c>
      <c r="C32" s="2">
        <v>10000</v>
      </c>
      <c r="D32" s="2">
        <f t="shared" si="0"/>
        <v>-50000</v>
      </c>
      <c r="E32" s="4">
        <f t="shared" si="3"/>
        <v>846.69497080120345</v>
      </c>
      <c r="F32" s="6">
        <v>0</v>
      </c>
      <c r="G32" s="2">
        <v>0</v>
      </c>
      <c r="H32" s="2"/>
      <c r="I32" s="2"/>
    </row>
    <row r="33" spans="1:9" x14ac:dyDescent="0.25">
      <c r="B33" s="2"/>
      <c r="C33" s="2"/>
      <c r="D33" s="2"/>
      <c r="E33" s="2"/>
      <c r="F33" s="6"/>
      <c r="G33" s="2"/>
      <c r="H33" s="2"/>
      <c r="I33" s="2"/>
    </row>
    <row r="34" spans="1:9" x14ac:dyDescent="0.25">
      <c r="A34" s="3" t="s">
        <v>2</v>
      </c>
      <c r="B34" s="2">
        <v>10000</v>
      </c>
      <c r="C34" s="2"/>
      <c r="D34" s="2"/>
      <c r="E34" s="2"/>
      <c r="F34" s="6"/>
      <c r="G34" s="2"/>
      <c r="H34" s="2"/>
      <c r="I34" s="2"/>
    </row>
    <row r="35" spans="1:9" x14ac:dyDescent="0.25">
      <c r="A35" s="3" t="s">
        <v>3</v>
      </c>
      <c r="B35" s="2">
        <v>300000</v>
      </c>
      <c r="C35" s="2"/>
      <c r="D35" s="2"/>
      <c r="E35" s="2"/>
      <c r="F35" s="6"/>
      <c r="G35" s="2"/>
      <c r="H35" s="2"/>
      <c r="I35" s="2"/>
    </row>
    <row r="36" spans="1:9" x14ac:dyDescent="0.25">
      <c r="A36" s="3" t="s">
        <v>6</v>
      </c>
      <c r="B36" s="5">
        <v>0.03</v>
      </c>
      <c r="C36" s="2"/>
      <c r="D36" s="2"/>
      <c r="E36" s="2"/>
      <c r="F36" s="6"/>
      <c r="G36" s="2"/>
      <c r="H36" s="2"/>
      <c r="I36" s="2"/>
    </row>
    <row r="37" spans="1:9" x14ac:dyDescent="0.25">
      <c r="A37" s="3" t="s">
        <v>4</v>
      </c>
      <c r="B37" s="2">
        <v>200000</v>
      </c>
      <c r="C37" s="2"/>
      <c r="D37" s="2"/>
      <c r="E37" s="2"/>
      <c r="F37" s="6"/>
      <c r="G37" s="2"/>
      <c r="H37" s="2"/>
      <c r="I37" s="2"/>
    </row>
    <row r="38" spans="1:9" x14ac:dyDescent="0.25">
      <c r="A38" s="3" t="s">
        <v>7</v>
      </c>
      <c r="B38" s="2">
        <v>8000</v>
      </c>
      <c r="C38" s="2"/>
      <c r="D38" s="2"/>
      <c r="E38" s="2"/>
      <c r="F38" s="6"/>
      <c r="G38" s="2"/>
      <c r="H38" s="2"/>
      <c r="I38" s="2"/>
    </row>
    <row r="39" spans="1:9" x14ac:dyDescent="0.25">
      <c r="B39" s="2"/>
      <c r="C39" s="2"/>
      <c r="D39" s="2"/>
      <c r="E39" s="2"/>
      <c r="F39" s="6"/>
      <c r="G39" s="2"/>
      <c r="H39" s="2"/>
      <c r="I39" s="2"/>
    </row>
    <row r="40" spans="1:9" x14ac:dyDescent="0.25">
      <c r="B40" s="2"/>
      <c r="C40" s="2"/>
      <c r="D40" s="2"/>
      <c r="E40" s="2"/>
      <c r="F40" s="6"/>
      <c r="G40" s="2"/>
      <c r="H40" s="2"/>
      <c r="I40" s="2"/>
    </row>
    <row r="41" spans="1:9" x14ac:dyDescent="0.25">
      <c r="B41" s="2"/>
      <c r="C41" s="2"/>
      <c r="D41" s="2"/>
      <c r="E41" s="2"/>
      <c r="F41" s="6"/>
      <c r="G41" s="2"/>
      <c r="H41" s="2"/>
      <c r="I41" s="2"/>
    </row>
    <row r="42" spans="1:9" x14ac:dyDescent="0.25">
      <c r="B42" s="2"/>
      <c r="C42" s="2"/>
      <c r="D42" s="2"/>
      <c r="E42" s="2"/>
      <c r="F42" s="6"/>
      <c r="G42" s="2"/>
      <c r="H42" s="2"/>
      <c r="I42" s="2"/>
    </row>
    <row r="43" spans="1:9" x14ac:dyDescent="0.25">
      <c r="B43" s="2"/>
      <c r="C43" s="2"/>
      <c r="D43" s="2"/>
      <c r="E43" s="2"/>
      <c r="F43" s="6"/>
      <c r="G43" s="2"/>
      <c r="H43" s="2"/>
      <c r="I43" s="2"/>
    </row>
    <row r="44" spans="1:9" x14ac:dyDescent="0.25">
      <c r="B44" s="2"/>
      <c r="C44" s="2"/>
      <c r="D44" s="2"/>
      <c r="E44" s="2"/>
      <c r="F44" s="6"/>
      <c r="G44" s="2"/>
      <c r="H44" s="2"/>
      <c r="I44" s="2"/>
    </row>
    <row r="45" spans="1:9" x14ac:dyDescent="0.25">
      <c r="B45" s="2"/>
      <c r="C45" s="2"/>
      <c r="D45" s="2"/>
      <c r="E45" s="2"/>
      <c r="F45" s="6"/>
      <c r="G45" s="2"/>
      <c r="H45" s="2"/>
      <c r="I45" s="2"/>
    </row>
    <row r="46" spans="1:9" x14ac:dyDescent="0.25">
      <c r="B46" s="2"/>
      <c r="C46" s="2"/>
      <c r="D46" s="2"/>
      <c r="E46" s="2"/>
      <c r="F46" s="6"/>
      <c r="G46" s="2"/>
      <c r="H46" s="2"/>
      <c r="I46" s="2"/>
    </row>
    <row r="47" spans="1:9" x14ac:dyDescent="0.25">
      <c r="B47" s="2"/>
      <c r="C47" s="2"/>
      <c r="D47" s="2"/>
      <c r="E47" s="2"/>
      <c r="F47" s="6"/>
      <c r="G47" s="2"/>
      <c r="H47" s="2"/>
      <c r="I47" s="2"/>
    </row>
    <row r="48" spans="1:9" x14ac:dyDescent="0.25">
      <c r="B48" s="2"/>
      <c r="C48" s="2"/>
      <c r="D48" s="2"/>
      <c r="E48" s="2"/>
      <c r="F48" s="6"/>
      <c r="G48" s="2"/>
      <c r="H48" s="2"/>
      <c r="I48" s="2"/>
    </row>
    <row r="49" spans="2:9" x14ac:dyDescent="0.25">
      <c r="B49" s="2"/>
      <c r="C49" s="2"/>
      <c r="D49" s="2"/>
      <c r="E49" s="2"/>
      <c r="F49" s="6"/>
      <c r="G49" s="2"/>
      <c r="H49" s="2"/>
      <c r="I49" s="2"/>
    </row>
    <row r="50" spans="2:9" x14ac:dyDescent="0.25">
      <c r="B50" s="2"/>
      <c r="C50" s="2"/>
      <c r="D50" s="2"/>
      <c r="E50" s="2"/>
      <c r="F50" s="6"/>
      <c r="G50" s="2"/>
      <c r="H50" s="2"/>
      <c r="I50" s="2"/>
    </row>
    <row r="51" spans="2:9" x14ac:dyDescent="0.25">
      <c r="B51" s="2"/>
      <c r="C51" s="2"/>
      <c r="D51" s="2"/>
      <c r="E51" s="2"/>
      <c r="F51" s="6"/>
      <c r="G51" s="2"/>
      <c r="H51" s="2"/>
      <c r="I51" s="2"/>
    </row>
    <row r="52" spans="2:9" x14ac:dyDescent="0.25">
      <c r="B52" s="2"/>
      <c r="C52" s="2"/>
      <c r="D52" s="2"/>
      <c r="E52" s="2"/>
      <c r="F52" s="6"/>
      <c r="G52" s="2"/>
      <c r="H52" s="2"/>
      <c r="I52" s="2"/>
    </row>
    <row r="53" spans="2:9" x14ac:dyDescent="0.25">
      <c r="B53" s="2"/>
      <c r="C53" s="2"/>
      <c r="D53" s="2"/>
      <c r="E53" s="2"/>
      <c r="F53" s="6"/>
      <c r="G53" s="2"/>
      <c r="H53" s="2"/>
      <c r="I53" s="2"/>
    </row>
    <row r="54" spans="2:9" x14ac:dyDescent="0.25">
      <c r="B54" s="2"/>
      <c r="C54" s="2"/>
      <c r="D54" s="2"/>
      <c r="E54" s="2"/>
      <c r="F54" s="6"/>
      <c r="G54" s="2"/>
      <c r="H54" s="2"/>
      <c r="I54" s="2"/>
    </row>
    <row r="55" spans="2:9" x14ac:dyDescent="0.25">
      <c r="B55" s="2"/>
      <c r="C55" s="2"/>
      <c r="D55" s="2"/>
      <c r="E55" s="2"/>
      <c r="F55" s="6"/>
      <c r="G55" s="2"/>
      <c r="H55" s="2"/>
      <c r="I55" s="2"/>
    </row>
    <row r="56" spans="2:9" x14ac:dyDescent="0.25">
      <c r="B56" s="2"/>
      <c r="C56" s="2"/>
      <c r="D56" s="2"/>
      <c r="E56" s="2"/>
      <c r="F56" s="6"/>
      <c r="G56" s="2"/>
      <c r="H56" s="2"/>
      <c r="I56" s="2"/>
    </row>
    <row r="57" spans="2:9" x14ac:dyDescent="0.25">
      <c r="B57" s="2"/>
      <c r="C57" s="2"/>
      <c r="D57" s="2"/>
      <c r="E57" s="2"/>
      <c r="F57" s="6"/>
      <c r="G57" s="2"/>
      <c r="H57" s="2"/>
      <c r="I57" s="2"/>
    </row>
    <row r="58" spans="2:9" x14ac:dyDescent="0.25">
      <c r="B58" s="2"/>
      <c r="C58" s="2"/>
      <c r="D58" s="2"/>
      <c r="E58" s="2"/>
      <c r="F58" s="6"/>
      <c r="G58" s="2"/>
      <c r="H58" s="2"/>
      <c r="I58" s="2"/>
    </row>
    <row r="59" spans="2:9" x14ac:dyDescent="0.25">
      <c r="B59" s="2"/>
      <c r="C59" s="2"/>
      <c r="D59" s="2"/>
      <c r="E59" s="2"/>
      <c r="F59" s="6"/>
      <c r="G59" s="2"/>
      <c r="H59" s="2"/>
      <c r="I59" s="2"/>
    </row>
  </sheetData>
  <pageMargins left="0.7" right="0.7" top="0.75" bottom="0.75" header="0.3" footer="0.3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Forecast 1 - no growth</vt:lpstr>
      <vt:lpstr>Forecast 2 - 2% real growth</vt:lpstr>
      <vt:lpstr>Forecast 3 - Retire at 62 FAIL</vt:lpstr>
      <vt:lpstr>Forecast 4 Retire at 62 SUCCESS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Stuffer</dc:creator>
  <cp:lastModifiedBy>Will Machin</cp:lastModifiedBy>
  <cp:lastPrinted>2016-03-08T16:20:08Z</cp:lastPrinted>
  <dcterms:created xsi:type="dcterms:W3CDTF">2015-08-06T14:54:08Z</dcterms:created>
  <dcterms:modified xsi:type="dcterms:W3CDTF">2016-04-27T09:10:46Z</dcterms:modified>
</cp:coreProperties>
</file>